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osafa01\Desktop\"/>
    </mc:Choice>
  </mc:AlternateContent>
  <bookViews>
    <workbookView xWindow="0" yWindow="0" windowWidth="17256" windowHeight="5928" tabRatio="687"/>
  </bookViews>
  <sheets>
    <sheet name="OCRE" sheetId="9" r:id="rId1"/>
    <sheet name="Feuille de route simplifiée (2" sheetId="2" state="hidden" r:id="rId2"/>
  </sheets>
  <definedNames>
    <definedName name="_xlnm._FilterDatabase" localSheetId="0" hidden="1">OCRE!$B$16:$W$72</definedName>
    <definedName name="_xlnm.Print_Titles" localSheetId="0">OCRE!#REF!</definedName>
    <definedName name="_xlnm.Print_Area" localSheetId="0">OCRE!$A$1:$W$90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5" i="9" l="1"/>
  <c r="R26" i="9"/>
  <c r="G80" i="9" l="1"/>
  <c r="G79" i="9"/>
  <c r="G77" i="9"/>
  <c r="F87" i="9"/>
  <c r="W40" i="9" l="1"/>
  <c r="W41" i="9"/>
  <c r="W64" i="9"/>
  <c r="R64" i="9" l="1"/>
  <c r="S64" i="9" s="1"/>
  <c r="S40" i="9"/>
  <c r="S41" i="9"/>
  <c r="R40" i="9"/>
  <c r="R41" i="9"/>
  <c r="W72" i="9" l="1"/>
  <c r="W71" i="9"/>
  <c r="W70" i="9"/>
  <c r="W69" i="9"/>
  <c r="W63" i="9"/>
  <c r="W62" i="9"/>
  <c r="W60" i="9"/>
  <c r="W59" i="9"/>
  <c r="W58" i="9"/>
  <c r="W57" i="9"/>
  <c r="W55" i="9"/>
  <c r="W54" i="9"/>
  <c r="W52" i="9"/>
  <c r="W51" i="9"/>
  <c r="W50" i="9"/>
  <c r="W49" i="9"/>
  <c r="W47" i="9"/>
  <c r="W46" i="9"/>
  <c r="W45" i="9"/>
  <c r="W43" i="9"/>
  <c r="W42" i="9"/>
  <c r="W39" i="9"/>
  <c r="W37" i="9"/>
  <c r="W35" i="9"/>
  <c r="W30" i="9"/>
  <c r="W28" i="9"/>
  <c r="W26" i="9"/>
  <c r="W24" i="9"/>
  <c r="G84" i="9" l="1"/>
  <c r="G78" i="9"/>
  <c r="S55" i="9"/>
  <c r="S26" i="9"/>
  <c r="T18" i="9"/>
  <c r="W25" i="9" l="1"/>
  <c r="W27" i="9"/>
  <c r="W48" i="9"/>
  <c r="R34" i="9"/>
  <c r="S34" i="9" s="1"/>
  <c r="R36" i="9" l="1"/>
  <c r="S36" i="9" s="1"/>
  <c r="R35" i="9"/>
  <c r="S35" i="9" s="1"/>
  <c r="R31" i="9"/>
  <c r="S31" i="9" s="1"/>
  <c r="R66" i="9" l="1"/>
  <c r="S66" i="9" s="1"/>
  <c r="R67" i="9"/>
  <c r="S67" i="9" s="1"/>
  <c r="R69" i="9"/>
  <c r="S69" i="9" s="1"/>
  <c r="R70" i="9"/>
  <c r="S70" i="9" s="1"/>
  <c r="R71" i="9"/>
  <c r="S71" i="9" s="1"/>
  <c r="R72" i="9"/>
  <c r="S72" i="9" s="1"/>
  <c r="T65" i="9" l="1"/>
  <c r="R32" i="9"/>
  <c r="S32" i="9" s="1"/>
  <c r="R29" i="9"/>
  <c r="S29" i="9" s="1"/>
  <c r="R27" i="9"/>
  <c r="S27" i="9" s="1"/>
  <c r="R25" i="9"/>
  <c r="S25" i="9" s="1"/>
  <c r="R30" i="9" l="1"/>
  <c r="S30" i="9" s="1"/>
  <c r="R43" i="9" l="1"/>
  <c r="S43" i="9" s="1"/>
  <c r="R45" i="9"/>
  <c r="S45" i="9" s="1"/>
  <c r="R46" i="9"/>
  <c r="S46" i="9" s="1"/>
  <c r="R47" i="9"/>
  <c r="S47" i="9" s="1"/>
  <c r="R48" i="9"/>
  <c r="S48" i="9" s="1"/>
  <c r="R49" i="9"/>
  <c r="S49" i="9" s="1"/>
  <c r="R50" i="9"/>
  <c r="S50" i="9" s="1"/>
  <c r="R51" i="9"/>
  <c r="S51" i="9" s="1"/>
  <c r="R52" i="9"/>
  <c r="S52" i="9" s="1"/>
  <c r="R54" i="9"/>
  <c r="S54" i="9" s="1"/>
  <c r="R57" i="9"/>
  <c r="S57" i="9" s="1"/>
  <c r="R58" i="9"/>
  <c r="S58" i="9" s="1"/>
  <c r="R59" i="9"/>
  <c r="S59" i="9" s="1"/>
  <c r="R60" i="9"/>
  <c r="S60" i="9" s="1"/>
  <c r="R62" i="9"/>
  <c r="S62" i="9" s="1"/>
  <c r="R63" i="9"/>
  <c r="S63" i="9" s="1"/>
  <c r="R37" i="9"/>
  <c r="S37" i="9" s="1"/>
  <c r="R39" i="9"/>
  <c r="S39" i="9" s="1"/>
  <c r="R42" i="9"/>
  <c r="S42" i="9" s="1"/>
  <c r="R28" i="9"/>
  <c r="S28" i="9" s="1"/>
  <c r="R24" i="9"/>
  <c r="S24" i="9" s="1"/>
  <c r="R22" i="9"/>
  <c r="S22" i="9" s="1"/>
  <c r="R21" i="9"/>
  <c r="S21" i="9" s="1"/>
  <c r="T20" i="9" l="1"/>
  <c r="N4" i="2"/>
  <c r="K40" i="2"/>
  <c r="M39" i="2"/>
  <c r="L39" i="2"/>
  <c r="L38" i="2"/>
  <c r="M38" i="2" s="1"/>
  <c r="N37" i="2" s="1"/>
  <c r="L36" i="2"/>
  <c r="M36" i="2" s="1"/>
  <c r="M35" i="2"/>
  <c r="M34" i="2"/>
  <c r="L34" i="2"/>
  <c r="L33" i="2"/>
  <c r="M33" i="2" s="1"/>
  <c r="L31" i="2"/>
  <c r="M31" i="2" s="1"/>
  <c r="M29" i="2"/>
  <c r="L29" i="2"/>
  <c r="M28" i="2"/>
  <c r="L27" i="2"/>
  <c r="M27" i="2" s="1"/>
  <c r="L26" i="2"/>
  <c r="M26" i="2" s="1"/>
  <c r="L25" i="2"/>
  <c r="M25" i="2" s="1"/>
  <c r="M24" i="2"/>
  <c r="L23" i="2"/>
  <c r="M23" i="2" s="1"/>
  <c r="M22" i="2"/>
  <c r="L22" i="2"/>
  <c r="L20" i="2"/>
  <c r="M20" i="2" s="1"/>
  <c r="L19" i="2"/>
  <c r="M19" i="2" s="1"/>
  <c r="L18" i="2"/>
  <c r="M18" i="2" s="1"/>
  <c r="L16" i="2"/>
  <c r="M16" i="2" s="1"/>
  <c r="M15" i="2"/>
  <c r="N14" i="2" s="1"/>
  <c r="L15" i="2"/>
  <c r="L13" i="2"/>
  <c r="M13" i="2" s="1"/>
  <c r="L12" i="2"/>
  <c r="M12" i="2" s="1"/>
  <c r="L11" i="2"/>
  <c r="M11" i="2" s="1"/>
  <c r="L10" i="2"/>
  <c r="M10" i="2" s="1"/>
  <c r="N9" i="2" s="1"/>
  <c r="M8" i="2"/>
  <c r="N6" i="2" s="1"/>
  <c r="L8" i="2"/>
  <c r="M7" i="2"/>
  <c r="L7" i="2"/>
  <c r="T61" i="9" l="1"/>
  <c r="T53" i="9"/>
  <c r="N30" i="2"/>
  <c r="T33" i="9"/>
  <c r="T23" i="9"/>
  <c r="T38" i="9"/>
  <c r="N17" i="2"/>
  <c r="N41" i="2" s="1"/>
  <c r="K43" i="2" s="1"/>
  <c r="G82" i="9" l="1"/>
  <c r="G88" i="9"/>
  <c r="G83" i="9" l="1"/>
  <c r="G87" i="9" s="1"/>
</calcChain>
</file>

<file path=xl/comments1.xml><?xml version="1.0" encoding="utf-8"?>
<comments xmlns="http://schemas.openxmlformats.org/spreadsheetml/2006/main">
  <authors>
    <author>Fabian LOSANGE</author>
  </authors>
  <commentList>
    <comment ref="E35" authorId="0" shapeId="0">
      <text>
        <r>
          <rPr>
            <b/>
            <sz val="14"/>
            <color indexed="81"/>
            <rFont val="Calibri Light"/>
            <family val="2"/>
            <scheme val="major"/>
          </rPr>
          <t>À réaliser simultanément aux derniers travaux d'isolation et d'étanchéité à l'air</t>
        </r>
      </text>
    </comment>
    <comment ref="E42" authorId="0" shapeId="0">
      <text>
        <r>
          <rPr>
            <b/>
            <sz val="14"/>
            <color indexed="81"/>
            <rFont val="Calibri Light"/>
            <family val="2"/>
            <scheme val="major"/>
          </rPr>
          <t>Uniquement s'il est prouvé que des énergies renouvelables ne peuvent pas garantir les besoins en chaleur.</t>
        </r>
      </text>
    </comment>
  </commentList>
</comments>
</file>

<file path=xl/comments2.xml><?xml version="1.0" encoding="utf-8"?>
<comments xmlns="http://schemas.openxmlformats.org/spreadsheetml/2006/main">
  <authors>
    <author>Fabian LOSANGE</author>
  </authors>
  <commentList>
    <comment ref="F10" authorId="0" shapeId="0">
      <text>
        <r>
          <rPr>
            <b/>
            <sz val="9"/>
            <color indexed="81"/>
            <rFont val="Tahoma"/>
            <family val="2"/>
          </rPr>
          <t>Fabian LOSANGE:</t>
        </r>
        <r>
          <rPr>
            <sz val="9"/>
            <color indexed="81"/>
            <rFont val="Tahoma"/>
            <family val="2"/>
          </rPr>
          <t xml:space="preserve">
0,15 est la norme constatée</t>
        </r>
      </text>
    </comment>
    <comment ref="F11" authorId="0" shapeId="0">
      <text>
        <r>
          <rPr>
            <b/>
            <sz val="9"/>
            <color indexed="81"/>
            <rFont val="Tahoma"/>
            <family val="2"/>
          </rPr>
          <t>Fabian LOSANGE:</t>
        </r>
        <r>
          <rPr>
            <sz val="9"/>
            <color indexed="81"/>
            <rFont val="Tahoma"/>
            <family val="2"/>
          </rPr>
          <t xml:space="preserve">
2 c'est pour les portes, pour les fenêtres c'est 1,5</t>
        </r>
      </text>
    </comment>
    <comment ref="F13" authorId="0" shapeId="0">
      <text>
        <r>
          <rPr>
            <b/>
            <sz val="9"/>
            <color indexed="81"/>
            <rFont val="Tahoma"/>
            <family val="2"/>
          </rPr>
          <t>Fabian LOSANGE:</t>
        </r>
        <r>
          <rPr>
            <sz val="9"/>
            <color indexed="81"/>
            <rFont val="Tahoma"/>
            <family val="2"/>
          </rPr>
          <t xml:space="preserve">
attention, la norme vient de passer à 0,24 avec le qzen je pense; en peb c'était 0,30… mais bon ça fait +-15 cm de PUR</t>
        </r>
      </text>
    </comment>
    <comment ref="F15" authorId="0" shapeId="0">
      <text>
        <r>
          <rPr>
            <b/>
            <sz val="9"/>
            <color indexed="81"/>
            <rFont val="Tahoma"/>
            <family val="2"/>
          </rPr>
          <t>Fabian LOSANGE:</t>
        </r>
        <r>
          <rPr>
            <sz val="9"/>
            <color indexed="81"/>
            <rFont val="Tahoma"/>
            <family val="2"/>
          </rPr>
          <t xml:space="preserve">
en GT ventil covid, on a retenu 900 ppm qui correspond à 40M3/h; ajouter un bonus pour contrat d'entretien?</t>
        </r>
      </text>
    </comment>
    <comment ref="H15" authorId="0" shapeId="0">
      <text>
        <r>
          <rPr>
            <b/>
            <sz val="9"/>
            <color indexed="81"/>
            <rFont val="Tahoma"/>
            <family val="2"/>
          </rPr>
          <t>Fabian LOSANGE:</t>
        </r>
        <r>
          <rPr>
            <sz val="9"/>
            <color indexed="81"/>
            <rFont val="Tahoma"/>
            <family val="2"/>
          </rPr>
          <t xml:space="preserve">
3?</t>
        </r>
      </text>
    </comment>
    <comment ref="F16" authorId="0" shapeId="0">
      <text>
        <r>
          <rPr>
            <b/>
            <sz val="9"/>
            <color indexed="81"/>
            <rFont val="Tahoma"/>
            <family val="2"/>
          </rPr>
          <t>Fabian LOSANGE:</t>
        </r>
        <r>
          <rPr>
            <sz val="9"/>
            <color indexed="81"/>
            <rFont val="Tahoma"/>
            <family val="2"/>
          </rPr>
          <t xml:space="preserve">
!! Je proposerais régul min. </t>
        </r>
      </text>
    </comment>
    <comment ref="H31" authorId="0" shapeId="0">
      <text>
        <r>
          <rPr>
            <b/>
            <sz val="9"/>
            <color indexed="81"/>
            <rFont val="Tahoma"/>
            <family val="2"/>
          </rPr>
          <t>Fabian LOSANGE:</t>
        </r>
        <r>
          <rPr>
            <sz val="9"/>
            <color indexed="81"/>
            <rFont val="Tahoma"/>
            <family val="2"/>
          </rPr>
          <t xml:space="preserve">
3 si ECS dans salle de sport/vestaires..? </t>
        </r>
      </text>
    </comment>
  </commentList>
</comments>
</file>

<file path=xl/sharedStrings.xml><?xml version="1.0" encoding="utf-8"?>
<sst xmlns="http://schemas.openxmlformats.org/spreadsheetml/2006/main" count="529" uniqueCount="238">
  <si>
    <t>Comptabilité énergétique</t>
  </si>
  <si>
    <t>Enveloppe thermique</t>
  </si>
  <si>
    <t>Ventilation</t>
  </si>
  <si>
    <t>Chauffage</t>
  </si>
  <si>
    <t>Eau chaude sanitaire (ECS)</t>
  </si>
  <si>
    <t>Éclairage</t>
  </si>
  <si>
    <t>Installation de compteurs de passage par bâtiment, par vecteur énergétique et par utilisation (e.g. chauffage vs ECS).</t>
  </si>
  <si>
    <t xml:space="preserve">Disposer d'une comptabilité énergétique normalisée et à jour. </t>
  </si>
  <si>
    <t>Objectifs/valeurs qu'il est visé d'atteindre</t>
  </si>
  <si>
    <t>Projet de relighting</t>
  </si>
  <si>
    <t>S'engager à maintenir l'aménagement intérieur constant pour une période de 10 ans minimum.</t>
  </si>
  <si>
    <t>/</t>
  </si>
  <si>
    <t>Un suivi mensuel de la consommation.
Une détection des consommations anormales.</t>
  </si>
  <si>
    <t>Avoir isolé la toiture et remplacé les châssis et vitrages.
Porter une attention aux câbles, tuyaux et à l'étanchéité à l'air.</t>
  </si>
  <si>
    <t>Installation d'un système VMC (e.g. double-flux avec récupérateur de chaleur)</t>
  </si>
  <si>
    <r>
      <t>Viser une concentration intérieure de 800 ppm de CO</t>
    </r>
    <r>
      <rPr>
        <vertAlign val="subscript"/>
        <sz val="11"/>
        <color theme="1"/>
        <rFont val="Calibri"/>
        <family val="2"/>
        <scheme val="minor"/>
      </rPr>
      <t>2</t>
    </r>
    <r>
      <rPr>
        <sz val="11"/>
        <color theme="1"/>
        <rFont val="Calibri"/>
        <family val="2"/>
        <scheme val="minor"/>
      </rPr>
      <t xml:space="preserve"> avec des dépassements temporaires jusqu'à 1200 ppm maximum. </t>
    </r>
  </si>
  <si>
    <t>Dans cette feuille de route simplifiée, générale et purement indicative pour la rénovation énergétique, seuls les travaux les plus importants et les prescriptions majeures s'y trouvent. Pour de plus amples informations, référez-vous au document Word complémentaire attaché. Veuillez également faire appel à des bureaux d'études spécialisés pour tout projet de grande ampleur.</t>
  </si>
  <si>
    <t>Garantir un débit de ventilation égal aux besoins (et non plus important).
Ventiler uniquement en présence de personnes.</t>
  </si>
  <si>
    <t>Considérer le Laas (Light as a Service)</t>
  </si>
  <si>
    <t>(Avoir des besoins particuliers en termes de confort ?)</t>
  </si>
  <si>
    <t>Favoriser la servicisation et la circularité.</t>
  </si>
  <si>
    <t>Diminution des consommations.
Utilisation rationnelle de l'éclairage.
Amélioration du confort et de la performance visuels.</t>
  </si>
  <si>
    <t>Remplacement de la chaudière par une chaudière gaz à condensation à haut rendement, avec un brûleur modulant ou à prémélange, plutôt étanche et à grand volume d'eau</t>
  </si>
  <si>
    <t>Remplacement par des sources 'renouvelables' (privilégier des installations peu puissantes, réactives, permettant une régulation locale)</t>
  </si>
  <si>
    <t>Rénovation complète du système de chauffage, en ce compris l'hydraulique (privilégier des installations peu puissantes, réactives, permettant une régulation locale)</t>
  </si>
  <si>
    <t>Isolation des conduites, coudes, vannes, chaudière</t>
  </si>
  <si>
    <t>Dégager tous les émetteurs</t>
  </si>
  <si>
    <t xml:space="preserve">Placer des panneaux isolants (1/2 cm d’épaisseur) recouverts d’aluminium à l’arrière des radiateurs </t>
  </si>
  <si>
    <t>Prévoir une maintenance de l’installation de chauffage (en ce compris l’émission)</t>
  </si>
  <si>
    <t>Actions de limitation de la consommation (régulation,…)</t>
  </si>
  <si>
    <t>Placer un (ou des) régulateur(s) climatique(s) pour être capable de piloter la chaudière en température glissante</t>
  </si>
  <si>
    <t>Installer des vannes thermostatiques correctement positionnées, éventuellement programmables</t>
  </si>
  <si>
    <t>Ne pas maintenir une température élevée (mais supérieure à 12°C) en périodes d'inoccupation, et éteindre (si ECS indépendant) la chaudière hors saison de chauffe</t>
  </si>
  <si>
    <t>Installer des circulateurs à vitesse variable et/ou diminuer la vitesse des circulateurs à plusieurs vitesses déjà installés</t>
  </si>
  <si>
    <t>Supprimer le bypass probablement présent.</t>
  </si>
  <si>
    <t xml:space="preserve">Ne fournir de l’eau chaude que là où elle est utile </t>
  </si>
  <si>
    <t>Limiter les débits en limitant les pressions</t>
  </si>
  <si>
    <t>Limiter les temps et températures de puisage</t>
  </si>
  <si>
    <t xml:space="preserve">Isoler les conduites, pompes, vannes, échangeurs, ballons,… </t>
  </si>
  <si>
    <t>Projet d'utilisation rationnelle (// régulation) de la ventilation</t>
  </si>
  <si>
    <t>Rénovation du système ECS en privilégiant les énergies renouvelables</t>
  </si>
  <si>
    <t>Temps de retour inférieur à 2 ans pour des bâtiments mal isolés.</t>
  </si>
  <si>
    <t xml:space="preserve">Temps de retour de l'ordre de 2 ans pour les conduites et de l'ordre de 6 ans pour les vannes. </t>
  </si>
  <si>
    <t>Détecter les dysfonctionnements.</t>
  </si>
  <si>
    <t>Diminuer la température de l'eau et donc les consommations (+ favoriser la condensation).</t>
  </si>
  <si>
    <t>Régulation locale.</t>
  </si>
  <si>
    <t>Profiter des gains de l'intermittence.</t>
  </si>
  <si>
    <t>Éviter les pertes de charge.</t>
  </si>
  <si>
    <t>Optimisation des installations.</t>
  </si>
  <si>
    <t>1
(pour des bâtiments mal isolés)</t>
  </si>
  <si>
    <t>Amélioration du système de chauffage.</t>
  </si>
  <si>
    <t>Ne pas enraver l'émission de chaleur.</t>
  </si>
  <si>
    <t>Amélioration du système ECS.</t>
  </si>
  <si>
    <t>Limiter les besoins en eau chaude.</t>
  </si>
  <si>
    <t xml:space="preserve">Temps de retour inférieurs à 6 ans. </t>
  </si>
  <si>
    <t>Indicateur qualitatif d'impact sur la consommation énergétique 
(de 1 à 3, 1 indiquant le plus grand impact)</t>
  </si>
  <si>
    <r>
      <t>U max de 0,15 W/(m</t>
    </r>
    <r>
      <rPr>
        <vertAlign val="superscript"/>
        <sz val="11"/>
        <color theme="1"/>
        <rFont val="Calibri"/>
        <family val="2"/>
        <scheme val="minor"/>
      </rPr>
      <t>2</t>
    </r>
    <r>
      <rPr>
        <sz val="11"/>
        <color theme="1"/>
        <rFont val="Calibri"/>
        <family val="2"/>
        <scheme val="minor"/>
      </rPr>
      <t>.K), plus ambitieux que la législation PEB en Wallonie imposant actuellement une valeur seuil de 0,24 W/(m</t>
    </r>
    <r>
      <rPr>
        <vertAlign val="superscript"/>
        <sz val="11"/>
        <color theme="1"/>
        <rFont val="Calibri"/>
        <family val="2"/>
        <scheme val="minor"/>
      </rPr>
      <t>2</t>
    </r>
    <r>
      <rPr>
        <sz val="11"/>
        <color theme="1"/>
        <rFont val="Calibri"/>
        <family val="2"/>
        <scheme val="minor"/>
      </rPr>
      <t>.K)</t>
    </r>
  </si>
  <si>
    <r>
      <t>La législation PEB impose une valeur U maximale de 1,1 W/(m</t>
    </r>
    <r>
      <rPr>
        <vertAlign val="superscript"/>
        <sz val="11"/>
        <color theme="1"/>
        <rFont val="Calibri"/>
        <family val="2"/>
        <scheme val="minor"/>
      </rPr>
      <t>2</t>
    </r>
    <r>
      <rPr>
        <sz val="11"/>
        <color theme="1"/>
        <rFont val="Calibri"/>
        <family val="2"/>
        <scheme val="minor"/>
      </rPr>
      <t>.K) pour un vitrage uniquement, et une valeur de 2 W/(m</t>
    </r>
    <r>
      <rPr>
        <vertAlign val="superscript"/>
        <sz val="11"/>
        <color theme="1"/>
        <rFont val="Calibri"/>
        <family val="2"/>
        <scheme val="minor"/>
      </rPr>
      <t>2</t>
    </r>
    <r>
      <rPr>
        <sz val="11"/>
        <color theme="1"/>
        <rFont val="Calibri"/>
        <family val="2"/>
        <scheme val="minor"/>
      </rPr>
      <t xml:space="preserve">.K) pour l'ensemble châssis et vitrage. </t>
    </r>
  </si>
  <si>
    <t>N° de la mesure</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</si>
  <si>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</si>
  <si>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</si>
  <si>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</si>
  <si>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</si>
  <si>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</si>
  <si>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</si>
  <si>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</si>
  <si>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</si>
  <si>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</si>
  <si>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</si>
  <si>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</si>
  <si>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</si>
  <si>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</si>
  <si>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</si>
  <si>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</si>
  <si>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</si>
  <si>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</si>
  <si>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</si>
  <si>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</si>
  <si>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</si>
  <si>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</si>
  <si>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</si>
  <si>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</si>
  <si>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</si>
  <si>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</si>
  <si>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</si>
  <si>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Indicateur qualitatif de priorité (de 0 à 5, 0 indique que la mesure est strictement obligatoire, la priorité des actions baisse à mesure que la valeur augmente)</t>
  </si>
  <si>
    <r>
      <t xml:space="preserve">Avoir réfléchi tous les détails pour garantir une continuité de l'étanchéité à l'air et de l'isolation, en ce compris un futur raccord avec l'isolation et l'étanchéité de la façade.
</t>
    </r>
    <r>
      <rPr>
        <sz val="11"/>
        <color rgb="FFFF9933"/>
        <rFont val="Calibri"/>
        <family val="2"/>
        <scheme val="minor"/>
      </rPr>
      <t>M3 interagit avec M5, et peut interagir avec M7 (étanchéité)-M11-M20 (e.g. si des panneaux solaires sont posés).</t>
    </r>
  </si>
  <si>
    <r>
      <t xml:space="preserve">S'engager à tenir une comptabilité énergétique.
</t>
    </r>
    <r>
      <rPr>
        <sz val="11"/>
        <color rgb="FFFF9933"/>
        <rFont val="Calibri"/>
        <family val="2"/>
        <scheme val="minor"/>
      </rPr>
      <t>M2 peut interagir avec M9-M10-M11-M20.</t>
    </r>
  </si>
  <si>
    <r>
      <t xml:space="preserve">Prévoir de positionner les châssis pour faciliter l’isolation future de la façade. 
</t>
    </r>
    <r>
      <rPr>
        <sz val="11"/>
        <color rgb="FFFF9933"/>
        <rFont val="Calibri"/>
        <family val="2"/>
        <scheme val="minor"/>
      </rPr>
      <t>M4 interagit avec M5.</t>
    </r>
  </si>
  <si>
    <r>
      <t xml:space="preserve">Avoir isolé la toiture. 
Avoir réglé et pensé à tous les soucis d'humidité.
Avoir prévu des travaux pour la ventilation pour garantir un air intérieur suffisamment sec et sain.
</t>
    </r>
    <r>
      <rPr>
        <sz val="11"/>
        <color rgb="FFFF9933"/>
        <rFont val="Calibri"/>
        <family val="2"/>
        <scheme val="minor"/>
      </rPr>
      <t>M5 interagit avec M3-M4-M7.</t>
    </r>
  </si>
  <si>
    <r>
      <t xml:space="preserve">Chronologie : actions antérieures nécessaires et prévision des actions futures,
</t>
    </r>
    <r>
      <rPr>
        <b/>
        <sz val="11"/>
        <color rgb="FFFF9933"/>
        <rFont val="Calibri"/>
        <family val="2"/>
        <scheme val="minor"/>
      </rPr>
      <t>et interactions entre les mesures</t>
    </r>
  </si>
  <si>
    <t>Isolation et étanchéité des toitures</t>
  </si>
  <si>
    <t>Remplacement par des fenêtres et/ou châssis performants et étanches</t>
  </si>
  <si>
    <t>Isolation et étanchéité des murs</t>
  </si>
  <si>
    <t>Isolation et étanchéité des dalles de sol</t>
  </si>
  <si>
    <r>
      <t xml:space="preserve">À réaliser simultanément aux derniers travaux d'isolation et d'étanchéité à l'air.
Avoir réfléchi aux problèmes potentiels (thermiques, acoustiques, d'humidité).
Concevoir des réseaux sans fuite, avec des conduits larges et rigides pour limiter les pertes de charge à maximum 1 Pa/m et une vitesse de maximum 7m/s.
</t>
    </r>
    <r>
      <rPr>
        <sz val="11"/>
        <color rgb="FFFF9933"/>
        <rFont val="Calibri"/>
        <family val="2"/>
        <scheme val="minor"/>
      </rPr>
      <t>M7 dépend de M3 à M6 et impacte M8.</t>
    </r>
  </si>
  <si>
    <r>
      <t xml:space="preserve">En présence d'un système VMC.
</t>
    </r>
    <r>
      <rPr>
        <sz val="11"/>
        <color rgb="FFFF9933"/>
        <rFont val="Calibri"/>
        <family val="2"/>
        <scheme val="minor"/>
      </rPr>
      <t>M8 peut dépendre de M7.</t>
    </r>
  </si>
  <si>
    <r>
      <t xml:space="preserve">Avoir une enveloppe thermique très performante.
Avoir fait réaliser une étude par un bureau d'études.
</t>
    </r>
    <r>
      <rPr>
        <sz val="11"/>
        <color rgb="FFFF9933"/>
        <rFont val="Calibri"/>
        <family val="2"/>
        <scheme val="minor"/>
      </rPr>
      <t>M9 dépend de M3 à M6 et peut interagir avec M20.</t>
    </r>
  </si>
  <si>
    <r>
      <t xml:space="preserve">Uniquement s'il est prouvé que des énergies renouvelables ne peuvent pas garantir les besoins en chaleur.
Disposer d'une enveloppe thermique performante. (Ou prouver, sur base de calculs, l'intérêt de remplacer la chaudière avant les actions sur l'enveloppe.)
Avoir calculé les besoins en chaleur et dimensionné la chaudière sur base d'un métré de l'enveloppe thermique, des températures (intérieure et extérieure), de l'étanchéité et des émetteurs.
Avoir pris en compte le découplage ou couplage avec l'eau chaude sanitaire (e.g. chaudière à deux retours).
</t>
    </r>
    <r>
      <rPr>
        <sz val="11"/>
        <color rgb="FFFF9933"/>
        <rFont val="Calibri"/>
        <family val="2"/>
        <scheme val="minor"/>
      </rPr>
      <t>M10 dépend de M3 à M6 et peut interagir avec M20.</t>
    </r>
  </si>
  <si>
    <r>
      <t xml:space="preserve">Avoir une enveloppe thermique très performante.
Avoir fait réaliser une étude par un bureau d'études.
Concernant l'hydraulique : 
Mettre un circulateur à vitesse variable en amont d’une éventuelle bouteille casse-pression pour éviter des retours chauds défavorables à la condensation.
Supprimer si possible les collecteurs bouclés.
Éviter les vannes 3 voies diviseuses (et contrôler le débit avec un circulateur à vitesse variable).
</t>
    </r>
    <r>
      <rPr>
        <sz val="11"/>
        <color rgb="FFFF9933"/>
        <rFont val="Calibri"/>
        <family val="2"/>
        <scheme val="minor"/>
      </rPr>
      <t>M11 dépend de M3 à M6 et peut interagir avec M20.</t>
    </r>
  </si>
  <si>
    <r>
      <t xml:space="preserve">Avoir fait réaliser une étude par un bureau d'études.
Avoir pris en compte le découplage ou couplage avec le système de chauffage. 
Avoir réfléchi au choix du système (centralisé/décentralisé, production instantanée ou à (semi-)accumulation).
</t>
    </r>
    <r>
      <rPr>
        <sz val="11"/>
        <color rgb="FFFF9933"/>
        <rFont val="Calibri"/>
        <family val="2"/>
        <scheme val="minor"/>
      </rPr>
      <t>M20 peut interagir avec M9-M10-M11.</t>
    </r>
  </si>
  <si>
    <t>COTATION</t>
  </si>
  <si>
    <t>indice de base</t>
  </si>
  <si>
    <t>indice obtenu</t>
  </si>
  <si>
    <t>3
(pour des bâtiments non isolés)</t>
  </si>
  <si>
    <t>M0</t>
  </si>
  <si>
    <t>Feuille de route</t>
  </si>
  <si>
    <t>Suivi de l'ordre chronologique de la FR</t>
  </si>
  <si>
    <t>Cohérence énergétique de la rénovation</t>
  </si>
  <si>
    <t>Nbre de "réalisé"</t>
  </si>
  <si>
    <t>Nbre de Points</t>
  </si>
  <si>
    <t>total de Points obtenus</t>
  </si>
  <si>
    <t>Indice</t>
  </si>
  <si>
    <t>réalisé ?         oui = 1           non = 0</t>
  </si>
  <si>
    <t>Remplacement par des fenêtres et/ou châssis performants et étanches, en gardant en tête les problèmes de surchauffe (cf. document annexe)</t>
  </si>
  <si>
    <t>Placer des panneaux isolants (1/2 cm d’épaisseur) recouverts d’aluminium à l’arrière des radiateurs (dans le cas de murs non isolés)</t>
  </si>
  <si>
    <t>Installation de compteurs de passage par bâtiment, par vecteur énergétique et par utilisation (e.g. chauffage vs ECS), pour répondre, au minimum, à la réglementation PEB</t>
  </si>
  <si>
    <t>M27</t>
  </si>
  <si>
    <t>Implémentation d'une stratégie de refroidissement naturel (ou semi-naturel) : free-cooling, slab-cooling, free-chilling, intégration d’air frais extérieur dans la climatisation</t>
  </si>
  <si>
    <t>Éviter autant que possible le recours à la climatisation</t>
  </si>
  <si>
    <t>Ne pas entraver l'émission de chaleur.</t>
  </si>
  <si>
    <t xml:space="preserve">Installer des vannes thermostatiques programmables correctement positionnées </t>
  </si>
  <si>
    <t>M3bis</t>
  </si>
  <si>
    <t>M4bis</t>
  </si>
  <si>
    <t>M5bis</t>
  </si>
  <si>
    <t>M6bis</t>
  </si>
  <si>
    <t>Minimisation de l'impact environnemental des matériaux pour l'isolation et l'étanchéité des dalles de sol (e.g. via une étude sur base de l'outil TOTEM)</t>
  </si>
  <si>
    <t>Prendre en compte l'énergie du cycle des vie des matériaux, ainsi que les autres impacts délétères sur l'environnement</t>
  </si>
  <si>
    <t>Favoriser l'économie circulaire</t>
  </si>
  <si>
    <t>Établissement avec des consommations d'ECS modérées : Rénovation du système ECS en privilégiant les énergies renouvelables</t>
  </si>
  <si>
    <t>Surchauffe et production de froid</t>
  </si>
  <si>
    <t>Minimisation de l'impact environnemental des matériaux pour l'isolation et l'étanchéité des toitures (e.g. via une demande d'étude sur base de l'outil TOTEM)</t>
  </si>
  <si>
    <t>Minimisation de l'impact environnemental des matériaux pour le remplacement des vitrages et châssis (e.g. via une demande d'étude sur base de l'outil TOTEM)</t>
  </si>
  <si>
    <t>Minimisation de l'impact environnemental des matériaux pour l'isolation et l'étanchéité des murs (e.g. via une demande d'étude sur base de l'outil TOTEM)</t>
  </si>
  <si>
    <t xml:space="preserve">Temps de retour inférieur à 6 ans. </t>
  </si>
  <si>
    <t>Protections solaires (casquettes, marquises, screens, stores,...)</t>
  </si>
  <si>
    <t>Réguler le débit d’air neuf pulsé en fonction des besoins</t>
  </si>
  <si>
    <t>Définir une plage d'humidité (e.g. entre 35% et 70%) dans laquelle l'air n'est ni humidifiée, ni déshumidifiée</t>
  </si>
  <si>
    <t>Définir une plage de températures (e.g. entre 18°C et 26°C) dans laquelle l'air n'est ni chauffé, ni refroidi</t>
  </si>
  <si>
    <t>Privilégier autant que possible une température haute à l'évaporateur et une température basse au condenseur</t>
  </si>
  <si>
    <t>Lancer une étude pour un système de ventilation répondant aux normes</t>
  </si>
  <si>
    <t>Remplacement de la chaudière par une chaudière gaz à condensation à haut rendement, avec un brûleur modulant sur une large plage de puissance</t>
  </si>
  <si>
    <t>Limiter les consommations liées à la production de froid</t>
  </si>
  <si>
    <t>Réaliser un audit des matériaux qui pourraient être réemployés, passer par une entreprise d'économie circulaire, et utiliser des matériaux issus de filières de réemploi</t>
  </si>
  <si>
    <t>Obligatoire pour les façades Sud/Sud-Ouest en cas d'application de la mesure M4</t>
  </si>
  <si>
    <t>M28</t>
  </si>
  <si>
    <t>Éviter l'accumulation de poussières, garantir l'efficacité des filtres, de l'échangeur, des débits</t>
  </si>
  <si>
    <t>Actions de limitation de la consommation (en cas de présence d'une installation de production de froid rendue absolument nécessaire par l'activité du lieu)</t>
  </si>
  <si>
    <t>L’outil suivant, d’évaluation et de priorisation des travaux de rénovation énergétique, se veut  général et indicatif et basé sur des constats standardisés. Seules les prescriptions majeures s'y trouvent. Pour de plus amples informations, référez-vous au document attaché intitulé ‘Prescriptions et recommandations à mettre en œuvre lors d’une rénovation énergétique’. Veuillez également faire appel à des bureaux d'études spécialisés pour tout projet de grande ampleur.</t>
  </si>
  <si>
    <t>Optimisation du système par contrat d'entretien annuel de l'installation et régulation</t>
  </si>
  <si>
    <t>Établissement avec d'importantes consommations d'ECS (e.g. vestiaires de sport, piscine, cuisines collectives,…) : Rénovation du système ECS en privilégiant les énergies renouvelables</t>
  </si>
  <si>
    <t>M29</t>
  </si>
  <si>
    <t>M30</t>
  </si>
  <si>
    <t>M31</t>
  </si>
  <si>
    <t>M32</t>
  </si>
  <si>
    <t>Installation d'un système de ventilation contrôlée, en gardant en tête les problèmes de surchauffe (en mettant un éventuel by-pass ou en incluant la ventilation au refroidissement) en passant par un bureau d'études spécialisé</t>
  </si>
  <si>
    <t>M9bis</t>
  </si>
  <si>
    <t>M33</t>
  </si>
  <si>
    <t>Si M3 et/ou M4 et/ou M5 et/ou M6</t>
  </si>
  <si>
    <t>En présence d'un système de ventilation contrôlée</t>
  </si>
  <si>
    <t>Étude à réaliser obligatoirement en lien avec la mesure M9 si l'étude PEB reflète un risque de surchauffe</t>
  </si>
  <si>
    <t xml:space="preserve">La mesure a été réalisée APRES le 01/01/2019 </t>
  </si>
  <si>
    <t xml:space="preserve">La mesure a été réalisée AVANT le 01/01/2019 </t>
  </si>
  <si>
    <t xml:space="preserve">La mesure est prévue dans le cadre de la candidature </t>
  </si>
  <si>
    <t>NON</t>
  </si>
  <si>
    <t xml:space="preserve">Remplacement par des sources 'renouvelables' (privilégier des installations peu puissantes, réactives, permettant une régulation locale) </t>
  </si>
  <si>
    <t>Électricité</t>
  </si>
  <si>
    <t>M12bis</t>
  </si>
  <si>
    <t>Chauffage par réseau de chaleur performant alimenté en biomasse, biogaz, ou en chaleur fatale</t>
  </si>
  <si>
    <t>Chauffage par réseau de chaleur performant alimenté en gaz</t>
  </si>
  <si>
    <t>Favoriser les réseaux de chaleur, à grand potentiel renouvelable</t>
  </si>
  <si>
    <t>Favoriser les énergies renouvelables</t>
  </si>
  <si>
    <t>Présence d'un système de production d'électricité par SER (panneaux photovoltaïques, cogénération bio-sourcée) pour minimum 25% de la consommation électrique et/ou fournisseur d'électricité verte (avec garantie d'origine)</t>
  </si>
  <si>
    <t>M23bis</t>
  </si>
  <si>
    <t>M28bis</t>
  </si>
  <si>
    <t>M34</t>
  </si>
  <si>
    <t>M35</t>
  </si>
  <si>
    <t>Amélioration du système de chauffage.
Favoriser les SER</t>
  </si>
  <si>
    <t xml:space="preserve">Interaction avec l'isolation du toit en cas d'installation de panneaux, interaction avec le système de chauffage en cas de cogénération </t>
  </si>
  <si>
    <t>Suivi de l'ordre chronologique</t>
  </si>
  <si>
    <t>Respect de la chronologie</t>
  </si>
  <si>
    <t xml:space="preserve"> </t>
  </si>
  <si>
    <t xml:space="preserve">   </t>
  </si>
  <si>
    <t xml:space="preserve">    </t>
  </si>
  <si>
    <t xml:space="preserve">     </t>
  </si>
  <si>
    <t xml:space="preserve">      </t>
  </si>
  <si>
    <t xml:space="preserve">       </t>
  </si>
  <si>
    <t xml:space="preserve">        </t>
  </si>
  <si>
    <t xml:space="preserve">         </t>
  </si>
  <si>
    <t>1.1</t>
  </si>
  <si>
    <t>Nom de l'implantation scolaire :</t>
  </si>
  <si>
    <t>1.2</t>
  </si>
  <si>
    <t>Numéro Fase de l'implantation scolaire :</t>
  </si>
  <si>
    <t>Identification du projet</t>
  </si>
  <si>
    <t>2.2</t>
  </si>
  <si>
    <t>Identité de l'implantation</t>
  </si>
  <si>
    <t>OCRE</t>
  </si>
  <si>
    <t>Détail des Mesures à économie d'énergie</t>
  </si>
  <si>
    <t xml:space="preserve">Résultats à reporter sur la plateforme : </t>
  </si>
  <si>
    <r>
      <t>U max de 0,15 W/(m</t>
    </r>
    <r>
      <rPr>
        <vertAlign val="superscript"/>
        <sz val="14"/>
        <color theme="1"/>
        <rFont val="Calibri Light"/>
        <family val="2"/>
        <scheme val="major"/>
      </rPr>
      <t>2</t>
    </r>
    <r>
      <rPr>
        <sz val="14"/>
        <color theme="1"/>
        <rFont val="Calibri Light"/>
        <family val="2"/>
        <scheme val="major"/>
      </rPr>
      <t>.K), plus ambitieux que la législation PEB en Wallonie imposant actuellement une valeur seuil de 0,24 W/(m</t>
    </r>
    <r>
      <rPr>
        <vertAlign val="superscript"/>
        <sz val="14"/>
        <color theme="1"/>
        <rFont val="Calibri Light"/>
        <family val="2"/>
        <scheme val="major"/>
      </rPr>
      <t>2</t>
    </r>
    <r>
      <rPr>
        <sz val="14"/>
        <color theme="1"/>
        <rFont val="Calibri Light"/>
        <family val="2"/>
        <scheme val="major"/>
      </rPr>
      <t>.K)</t>
    </r>
  </si>
  <si>
    <r>
      <t>La législation PEB impose une valeur U maximale de 1,1 W/(m</t>
    </r>
    <r>
      <rPr>
        <vertAlign val="superscript"/>
        <sz val="14"/>
        <color theme="1"/>
        <rFont val="Calibri Light"/>
        <family val="2"/>
        <scheme val="major"/>
      </rPr>
      <t>2</t>
    </r>
    <r>
      <rPr>
        <sz val="14"/>
        <color theme="1"/>
        <rFont val="Calibri Light"/>
        <family val="2"/>
        <scheme val="major"/>
      </rPr>
      <t>.K) pour un vitrage uniquement, et une valeur de 1,5 W/(m</t>
    </r>
    <r>
      <rPr>
        <vertAlign val="superscript"/>
        <sz val="14"/>
        <color theme="1"/>
        <rFont val="Calibri Light"/>
        <family val="2"/>
        <scheme val="major"/>
      </rPr>
      <t>2</t>
    </r>
    <r>
      <rPr>
        <sz val="14"/>
        <color theme="1"/>
        <rFont val="Calibri Light"/>
        <family val="2"/>
        <scheme val="major"/>
      </rPr>
      <t xml:space="preserve">.K) pour l'ensemble châssis et vitrage. </t>
    </r>
  </si>
  <si>
    <r>
      <t>U max de 0,2 W/(m</t>
    </r>
    <r>
      <rPr>
        <vertAlign val="superscript"/>
        <sz val="14"/>
        <color theme="1"/>
        <rFont val="Calibri Light"/>
        <family val="2"/>
        <scheme val="major"/>
      </rPr>
      <t>2</t>
    </r>
    <r>
      <rPr>
        <sz val="14"/>
        <color theme="1"/>
        <rFont val="Calibri Light"/>
        <family val="2"/>
        <scheme val="major"/>
      </rPr>
      <t>.K), plus ambitieux que la législation PEB en Wallonie.</t>
    </r>
  </si>
  <si>
    <r>
      <t>Viser une concentration intérieure de 900 ppm de CO</t>
    </r>
    <r>
      <rPr>
        <vertAlign val="subscript"/>
        <sz val="14"/>
        <color theme="1"/>
        <rFont val="Calibri Light"/>
        <family val="2"/>
        <scheme val="major"/>
      </rPr>
      <t>2</t>
    </r>
    <r>
      <rPr>
        <sz val="14"/>
        <color theme="1"/>
        <rFont val="Calibri Light"/>
        <family val="2"/>
        <scheme val="major"/>
      </rPr>
      <t xml:space="preserve"> avec des dépassements temporaires jusqu'à 1200 ppm maximum. </t>
    </r>
  </si>
  <si>
    <t>Chronologie</t>
  </si>
  <si>
    <t xml:space="preserve">Description de la Mesure  </t>
  </si>
  <si>
    <r>
      <t xml:space="preserve">S'engager à tenir une comptabilité énergétique.
</t>
    </r>
    <r>
      <rPr>
        <sz val="14"/>
        <color rgb="FFFF9933"/>
        <rFont val="Calibri Light"/>
        <family val="2"/>
        <scheme val="major"/>
      </rPr>
      <t>M2 peut interagir avec M11-M12-M13-M22-M22bis.</t>
    </r>
  </si>
  <si>
    <r>
      <t xml:space="preserve">Avoir une enveloppe thermique très performante.
Avoir fait réaliser une étude par un bureau d'études.
</t>
    </r>
    <r>
      <rPr>
        <sz val="14"/>
        <color rgb="FFFF9933"/>
        <rFont val="Calibri Light"/>
        <family val="2"/>
        <scheme val="major"/>
      </rPr>
      <t>M11 dépend de M3 à M6 et peut interagir avec M22-M22bis.</t>
    </r>
  </si>
  <si>
    <r>
      <t xml:space="preserve">Avoir réfléchi aux problèmes potentiels (thermiques, acoustiques, d'humidité); Concevoir des réseaux sans fuite, avec des conduits larges et rigides pour limiter les pertes de charge à maximum 1 Pa/m et une vitesse de maximum 7m/s.
</t>
    </r>
    <r>
      <rPr>
        <sz val="14"/>
        <color theme="7"/>
        <rFont val="Calibri Light"/>
        <family val="2"/>
        <scheme val="major"/>
      </rPr>
      <t>M9 dépend de M3 à M6 et impacte M11 et M29</t>
    </r>
  </si>
  <si>
    <r>
      <t xml:space="preserve">Disposer d'une enveloppe thermique performante. (Ou prouver, sur base de calculs, l'intérêt de remplacer la chaudière avant les actions sur l'enveloppe.)
Avoir calculé les besoins en chaleur et dimensionné la chaudière sur base d'un métré de l'enveloppe thermique, des températures (intérieure et extérieure), de l'étanchéité et des émetteurs.
Avoir pris en compte le découplage ou couplage avec l'eau chaude sanitaire (e.g. chaudière à deux retours).
</t>
    </r>
    <r>
      <rPr>
        <sz val="14"/>
        <color rgb="FFFF9933"/>
        <rFont val="Calibri Light"/>
        <family val="2"/>
        <scheme val="major"/>
      </rPr>
      <t>M12 dépend de M3 à M6 et peut interagir avec M22-M22bis.</t>
    </r>
  </si>
  <si>
    <r>
      <t xml:space="preserve">Avoir une enveloppe thermique très performante; Avoir fait réaliser une étude par un bureau d'études.
Concernant l'hydraulique, mettre un circulateur à vitesse variable en amont d’une éventuelle bouteille casse-pression pour éviter des retours chauds défavorables à la condensation; Supprimer si possible les collecteurs bouclés.
Éviter les vannes 3 voies diviseuses (et contrôler le débit avec un circulateur à vitesse variable).
</t>
    </r>
    <r>
      <rPr>
        <sz val="14"/>
        <color rgb="FFFF9933"/>
        <rFont val="Calibri Light"/>
        <family val="2"/>
        <scheme val="major"/>
      </rPr>
      <t>M13 dépend de M3 à M6 et peut interagir avec M22-M22bis.</t>
    </r>
  </si>
  <si>
    <r>
      <t xml:space="preserve">Avoir fait réaliser une étude par un bureau d'études; Avoir pris en compte le découplage ou couplage avec le système de chauffage.; Avoir réfléchi au choix du système (centralisé/décentralisé, production instantanée ou à (semi-accumulation).
</t>
    </r>
    <r>
      <rPr>
        <sz val="14"/>
        <color rgb="FFFF9933"/>
        <rFont val="Calibri Light"/>
        <family val="2"/>
        <scheme val="major"/>
      </rPr>
      <t>M22 peut interagir avec M11-M12-M13.</t>
    </r>
  </si>
  <si>
    <t>Détail des Mesures envisagées par le projet</t>
  </si>
  <si>
    <t>Cliquez sur la cellule concernée et sélectionnez dans le menu déroulant la validation souhaitée: "OUI", "NON", "NON mais je justifie la raison en annexe". (dans ce dernier cas, l'annexe sera demandée sur la plate-forme)</t>
  </si>
  <si>
    <t>% Théorique
d'économies en énergie primaire par mesure</t>
  </si>
  <si>
    <t>% Théorique 
d'économies en énergie primaire OBTENU par l'application de la mesure</t>
  </si>
  <si>
    <t>Valorisation des Mesures</t>
  </si>
  <si>
    <t>La mesure est abandonnée (ne se réalisera pas)</t>
  </si>
  <si>
    <t>Nombre de Mesures réalisées avant le 01/01/2019</t>
  </si>
  <si>
    <t>Nombre de Mesures abandonnées</t>
  </si>
  <si>
    <t>Nombre de Points obtenus par l'application des Mesures</t>
  </si>
  <si>
    <t>RESULTATS THEORIQUES STANDARDISES</t>
  </si>
  <si>
    <t>Nombre de Mesures prévues dans le projet candidat</t>
  </si>
  <si>
    <t>Indice moyen d'impact par Mesure</t>
  </si>
  <si>
    <t>Indice final OCRE</t>
  </si>
  <si>
    <t>Indicateur qualitatif de priorité                            (1 indique que la mesure est strictement obligatoire)</t>
  </si>
  <si>
    <t xml:space="preserve">Indicateur qualitatif d'impact sur les émissions en CO2 
</t>
  </si>
  <si>
    <t xml:space="preserve">N°  </t>
  </si>
  <si>
    <t>" Outil de Chronologie de Rénovation Energétique " établi dans le cadre du Plan de Reprise et Résilience européen</t>
  </si>
  <si>
    <t>Dénomination succincte des travaux :</t>
  </si>
  <si>
    <r>
      <t xml:space="preserve">Prévoir de positionner les châssis pour faciliter l’isolation future de la façade. 
</t>
    </r>
    <r>
      <rPr>
        <sz val="14"/>
        <rFont val="Calibri Light"/>
        <family val="2"/>
        <scheme val="major"/>
      </rPr>
      <t>Pose simultanée de protections solaires en cas de façade exposée au Sud/Sud-Ouest</t>
    </r>
    <r>
      <rPr>
        <sz val="14"/>
        <color theme="1"/>
        <rFont val="Calibri Light"/>
        <family val="2"/>
        <scheme val="major"/>
      </rPr>
      <t xml:space="preserve">
</t>
    </r>
    <r>
      <rPr>
        <sz val="14"/>
        <color rgb="FFFF9933"/>
        <rFont val="Calibri Light"/>
        <family val="2"/>
        <scheme val="major"/>
      </rPr>
      <t>M4 interagit avec M5.</t>
    </r>
  </si>
  <si>
    <r>
      <t xml:space="preserve">Avoir isolé la toiture; Avoir réglé et pensé à tous les soucis d'humidité (notamment l'humidité ascensionnelle).
Avoir prévu des travaux pour la ventilation pour garantir un air intérieur suffisamment sec et sain. (voir M9)
</t>
    </r>
    <r>
      <rPr>
        <sz val="14"/>
        <color rgb="FFFF9933"/>
        <rFont val="Calibri Light"/>
        <family val="2"/>
        <scheme val="major"/>
      </rPr>
      <t>M5 interagit avec M3-M4-M9.</t>
    </r>
  </si>
  <si>
    <t>Pourcentage d'économie d'énergie primaire obtenu par l'application des Mesures</t>
  </si>
  <si>
    <t>Obligatoire en cas de mesure M3 (base de données de parois type sur https://www.totem-building.be/)</t>
  </si>
  <si>
    <t>Obligatoire en cas de mesure M4 (base de données de parois type sur https://www.totem-building.be/)</t>
  </si>
  <si>
    <t>Obligatoire en cas de mesure M5 (base de données de parois type sur https://www.totem-building.be/)</t>
  </si>
  <si>
    <t>Obligatoire en cas de mesure M6 (base de données de parois type sur https://www.totem-building.be/)</t>
  </si>
  <si>
    <r>
      <t xml:space="preserve">Avoir réfléchi à tous les détails pour garantir une continuité de l'étanchéité à l'air et de l'isolation, en ce compris un futur raccord avec l'isolation et l'étanchéité de la façade.
</t>
    </r>
    <r>
      <rPr>
        <sz val="14"/>
        <rFont val="Calibri Light"/>
        <family val="2"/>
        <scheme val="major"/>
      </rPr>
      <t>S'engager à des travaux prochains sur la ventilation. (voir M8)</t>
    </r>
    <r>
      <rPr>
        <sz val="14"/>
        <color theme="1"/>
        <rFont val="Calibri Light"/>
        <family val="2"/>
        <scheme val="major"/>
      </rPr>
      <t xml:space="preserve">
</t>
    </r>
    <r>
      <rPr>
        <sz val="14"/>
        <color rgb="FFFF9933"/>
        <rFont val="Calibri Light"/>
        <family val="2"/>
        <scheme val="major"/>
      </rPr>
      <t>M3 interagit avec M5, et peut interagir avec M8 (étanchéité)-M10-M12-M21-M21bis (e.g. si des panneaux solaires sont posés).</t>
    </r>
  </si>
  <si>
    <t>Nombre de Mesures réalisées après le 01/01/2019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</si>
</sst>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80C]d\ mmmm\ yyyy;@"/>
  </numFmts>
  <fonts count="71" x14ac:knownFonts="1">
    <font>
      <sz val="11"/>
      <color theme="1"/>
      <name val="Calibri"/>
      <family val="2"/>
      <scheme val="minor"/>
    </font>
    <font>
      <b/>
      <sz val="11"/>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vertAlign val="subscript"/>
      <sz val="11"/>
      <color theme="1"/>
      <name val="Calibri"/>
      <family val="2"/>
      <scheme val="minor"/>
    </font>
    <font>
      <b/>
      <i/>
      <sz val="11"/>
      <color theme="1"/>
      <name val="Calibri"/>
      <family val="2"/>
      <scheme val="minor"/>
    </font>
    <font>
      <b/>
      <sz val="11"/>
      <color rgb="FFFF9933"/>
      <name val="Calibri"/>
      <family val="2"/>
      <scheme val="minor"/>
    </font>
    <font>
      <sz val="11"/>
      <color rgb="FFFF9933"/>
      <name val="Calibri"/>
      <family val="2"/>
      <scheme val="minor"/>
    </font>
    <font>
      <sz val="9"/>
      <color indexed="81"/>
      <name val="Tahoma"/>
      <family val="2"/>
    </font>
    <font>
      <b/>
      <sz val="9"/>
      <color indexed="81"/>
      <name val="Tahoma"/>
      <family val="2"/>
    </font>
    <font>
      <sz val="11"/>
      <color rgb="FFFF0000"/>
      <name val="Calibri"/>
      <family val="2"/>
      <scheme val="minor"/>
    </font>
    <font>
      <b/>
      <sz val="14"/>
      <color theme="1"/>
      <name val="Calibri"/>
      <family val="2"/>
      <scheme val="minor"/>
    </font>
    <font>
      <b/>
      <sz val="14"/>
      <color rgb="FFFF0000"/>
      <name val="Calibri"/>
      <family val="2"/>
      <scheme val="minor"/>
    </font>
    <font>
      <b/>
      <sz val="16"/>
      <color rgb="FFFF0000"/>
      <name val="Calibri"/>
      <family val="2"/>
      <scheme val="minor"/>
    </font>
    <font>
      <sz val="11"/>
      <color theme="1"/>
      <name val="Calibri"/>
      <family val="2"/>
      <scheme val="minor"/>
    </font>
    <font>
      <b/>
      <sz val="12"/>
      <color rgb="FF0070C0"/>
      <name val="Calibri"/>
      <family val="2"/>
      <scheme val="minor"/>
    </font>
    <font>
      <b/>
      <sz val="20"/>
      <color rgb="FFFF0000"/>
      <name val="Calibri"/>
      <family val="2"/>
      <scheme val="minor"/>
    </font>
    <font>
      <b/>
      <sz val="24"/>
      <color rgb="FFFF0000"/>
      <name val="Calibri"/>
      <family val="2"/>
      <scheme val="minor"/>
    </font>
    <font>
      <b/>
      <sz val="18"/>
      <name val="Calibri"/>
      <family val="2"/>
      <scheme val="minor"/>
    </font>
    <font>
      <b/>
      <sz val="26"/>
      <color theme="1"/>
      <name val="Calibri"/>
      <family val="2"/>
      <scheme val="minor"/>
    </font>
    <font>
      <sz val="26"/>
      <color theme="1"/>
      <name val="Calibri"/>
      <family val="2"/>
      <scheme val="minor"/>
    </font>
    <font>
      <sz val="11"/>
      <color theme="1"/>
      <name val="Calibri Light"/>
      <family val="2"/>
      <scheme val="major"/>
    </font>
    <font>
      <b/>
      <sz val="14"/>
      <color rgb="FF006666"/>
      <name val="Calibri Light"/>
      <family val="2"/>
      <scheme val="major"/>
    </font>
    <font>
      <b/>
      <sz val="11"/>
      <color theme="0"/>
      <name val="Calibri Light"/>
      <family val="2"/>
      <scheme val="major"/>
    </font>
    <font>
      <sz val="11"/>
      <color rgb="FFFF0000"/>
      <name val="Calibri Light"/>
      <family val="2"/>
      <scheme val="major"/>
    </font>
    <font>
      <b/>
      <sz val="28"/>
      <color rgb="FF006666"/>
      <name val="Calibri Light"/>
      <family val="2"/>
      <scheme val="major"/>
    </font>
    <font>
      <b/>
      <sz val="18"/>
      <color theme="0"/>
      <name val="Calibri Light"/>
      <family val="2"/>
      <scheme val="major"/>
    </font>
    <font>
      <b/>
      <sz val="20"/>
      <color theme="0"/>
      <name val="Calibri Light"/>
      <family val="2"/>
      <scheme val="major"/>
    </font>
    <font>
      <b/>
      <sz val="22"/>
      <color theme="0"/>
      <name val="Calibri Light"/>
      <family val="2"/>
      <scheme val="major"/>
    </font>
    <font>
      <sz val="18"/>
      <color theme="1"/>
      <name val="Calibri Light"/>
      <family val="2"/>
      <scheme val="major"/>
    </font>
    <font>
      <sz val="16"/>
      <color theme="1"/>
      <name val="Calibri Light"/>
      <family val="2"/>
      <scheme val="major"/>
    </font>
    <font>
      <sz val="20"/>
      <color theme="1"/>
      <name val="Calibri Light"/>
      <family val="2"/>
      <scheme val="major"/>
    </font>
    <font>
      <b/>
      <sz val="36"/>
      <color rgb="FF006666"/>
      <name val="Calibri Light"/>
      <family val="2"/>
      <scheme val="major"/>
    </font>
    <font>
      <b/>
      <sz val="72"/>
      <color rgb="FF006666"/>
      <name val="Calibri Light"/>
      <family val="2"/>
      <scheme val="major"/>
    </font>
    <font>
      <b/>
      <sz val="26"/>
      <color rgb="FFFF0000"/>
      <name val="Calibri"/>
      <family val="2"/>
      <scheme val="minor"/>
    </font>
    <font>
      <b/>
      <sz val="22"/>
      <color theme="1"/>
      <name val="Calibri Light"/>
      <family val="2"/>
      <scheme val="major"/>
    </font>
    <font>
      <b/>
      <sz val="11"/>
      <color theme="1"/>
      <name val="Calibri Light"/>
      <family val="2"/>
      <scheme val="major"/>
    </font>
    <font>
      <b/>
      <sz val="20"/>
      <color rgb="FFFF0000"/>
      <name val="Calibri Light"/>
      <family val="2"/>
      <scheme val="major"/>
    </font>
    <font>
      <b/>
      <sz val="14"/>
      <color theme="1"/>
      <name val="Calibri Light"/>
      <family val="2"/>
      <scheme val="major"/>
    </font>
    <font>
      <b/>
      <sz val="18"/>
      <color theme="1"/>
      <name val="Calibri Light"/>
      <family val="2"/>
      <scheme val="major"/>
    </font>
    <font>
      <b/>
      <sz val="20"/>
      <color theme="1"/>
      <name val="Calibri Light"/>
      <family val="2"/>
      <scheme val="major"/>
    </font>
    <font>
      <b/>
      <sz val="20"/>
      <name val="Calibri Light"/>
      <family val="2"/>
      <scheme val="major"/>
    </font>
    <font>
      <b/>
      <sz val="11"/>
      <name val="Calibri Light"/>
      <family val="2"/>
      <scheme val="major"/>
    </font>
    <font>
      <b/>
      <sz val="11"/>
      <color rgb="FF0070C0"/>
      <name val="Calibri Light"/>
      <family val="2"/>
      <scheme val="major"/>
    </font>
    <font>
      <b/>
      <sz val="18"/>
      <name val="Calibri Light"/>
      <family val="2"/>
      <scheme val="major"/>
    </font>
    <font>
      <b/>
      <sz val="18"/>
      <color rgb="FF0070C0"/>
      <name val="Calibri Light"/>
      <family val="2"/>
      <scheme val="major"/>
    </font>
    <font>
      <sz val="10"/>
      <color theme="1"/>
      <name val="Calibri Light"/>
      <family val="2"/>
      <scheme val="major"/>
    </font>
    <font>
      <sz val="10"/>
      <color rgb="FFFF0000"/>
      <name val="Calibri Light"/>
      <family val="2"/>
      <scheme val="major"/>
    </font>
    <font>
      <b/>
      <sz val="10"/>
      <color theme="1"/>
      <name val="Calibri Light"/>
      <family val="2"/>
      <scheme val="major"/>
    </font>
    <font>
      <sz val="14"/>
      <color theme="1"/>
      <name val="Calibri Light"/>
      <family val="2"/>
      <scheme val="major"/>
    </font>
    <font>
      <vertAlign val="superscript"/>
      <sz val="14"/>
      <color theme="1"/>
      <name val="Calibri Light"/>
      <family val="2"/>
      <scheme val="major"/>
    </font>
    <font>
      <vertAlign val="subscript"/>
      <sz val="14"/>
      <color theme="1"/>
      <name val="Calibri Light"/>
      <family val="2"/>
      <scheme val="major"/>
    </font>
    <font>
      <b/>
      <sz val="14"/>
      <color indexed="81"/>
      <name val="Calibri Light"/>
      <family val="2"/>
      <scheme val="major"/>
    </font>
    <font>
      <sz val="14"/>
      <name val="Calibri Light"/>
      <family val="2"/>
      <scheme val="major"/>
    </font>
    <font>
      <sz val="14"/>
      <color rgb="FFFF9933"/>
      <name val="Calibri Light"/>
      <family val="2"/>
      <scheme val="major"/>
    </font>
    <font>
      <sz val="14"/>
      <color theme="7"/>
      <name val="Calibri Light"/>
      <family val="2"/>
      <scheme val="major"/>
    </font>
    <font>
      <sz val="20"/>
      <color theme="0"/>
      <name val="Calibri Light"/>
      <family val="2"/>
      <scheme val="major"/>
    </font>
    <font>
      <sz val="14"/>
      <color theme="0"/>
      <name val="Calibri Light"/>
      <family val="2"/>
      <scheme val="major"/>
    </font>
    <font>
      <sz val="11"/>
      <color theme="0"/>
      <name val="Calibri Light"/>
      <family val="2"/>
      <scheme val="major"/>
    </font>
    <font>
      <b/>
      <i/>
      <sz val="14"/>
      <name val="Calibri Light"/>
      <family val="2"/>
      <scheme val="major"/>
    </font>
    <font>
      <b/>
      <i/>
      <sz val="14"/>
      <color theme="1"/>
      <name val="Calibri Light"/>
      <family val="2"/>
      <scheme val="major"/>
    </font>
    <font>
      <sz val="18"/>
      <color rgb="FFFF0000"/>
      <name val="Calibri Light"/>
      <family val="2"/>
      <scheme val="major"/>
    </font>
    <font>
      <sz val="20"/>
      <color rgb="FFFF0000"/>
      <name val="Calibri Light"/>
      <family val="2"/>
      <scheme val="major"/>
    </font>
    <font>
      <b/>
      <sz val="28"/>
      <color theme="1"/>
      <name val="Calibri"/>
      <family val="2"/>
      <scheme val="minor"/>
    </font>
    <font>
      <b/>
      <sz val="22"/>
      <name val="Calibri Light"/>
      <family val="2"/>
      <scheme val="major"/>
    </font>
    <font>
      <b/>
      <sz val="16"/>
      <color rgb="FF0070C0"/>
      <name val="Calibri Light"/>
      <family val="2"/>
      <scheme val="major"/>
    </font>
    <font>
      <sz val="22"/>
      <color theme="1"/>
      <name val="Calibri Light"/>
      <family val="2"/>
      <scheme val="major"/>
    </font>
    <font>
      <u/>
      <sz val="20"/>
      <color theme="1"/>
      <name val="Calibri Light"/>
      <family val="2"/>
      <scheme val="major"/>
    </font>
    <font>
      <b/>
      <sz val="24"/>
      <color rgb="FFFF0066"/>
      <name val="Calibri Light"/>
      <family val="2"/>
      <scheme val="major"/>
    </font>
    <font>
      <b/>
      <u/>
      <sz val="24"/>
      <color rgb="FF006666"/>
      <name val="Calibri Light"/>
      <family val="2"/>
      <scheme val="major"/>
    </font>
  </fonts>
  <fills count="34">
    <fill>
      <patternFill patternType="none"/>
    </fill>
    <fill>
      <patternFill patternType="gray125"/>
    </fill>
    <fill>
      <patternFill patternType="solid">
        <fgColor theme="2"/>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578537"/>
        <bgColor indexed="64"/>
      </patternFill>
    </fill>
    <fill>
      <patternFill patternType="solid">
        <fgColor rgb="FF7CB854"/>
        <bgColor indexed="64"/>
      </patternFill>
    </fill>
    <fill>
      <patternFill patternType="solid">
        <fgColor rgb="FF95C575"/>
        <bgColor indexed="64"/>
      </patternFill>
    </fill>
    <fill>
      <patternFill patternType="solid">
        <fgColor rgb="FFA5CD8D"/>
        <bgColor indexed="64"/>
      </patternFill>
    </fill>
    <fill>
      <patternFill patternType="solid">
        <fgColor rgb="FFFFFF00"/>
        <bgColor indexed="64"/>
      </patternFill>
    </fill>
    <fill>
      <patternFill patternType="solid">
        <fgColor theme="9" tint="-0.249977111117893"/>
        <bgColor indexed="64"/>
      </patternFill>
    </fill>
    <fill>
      <patternFill patternType="solid">
        <fgColor rgb="FF89BF65"/>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rgb="FFF09156"/>
        <bgColor indexed="64"/>
      </patternFill>
    </fill>
    <fill>
      <patternFill patternType="solid">
        <fgColor rgb="FFFDECE3"/>
        <bgColor indexed="64"/>
      </patternFill>
    </fill>
    <fill>
      <patternFill patternType="solid">
        <fgColor rgb="FFFDF3ED"/>
        <bgColor indexed="64"/>
      </patternFill>
    </fill>
    <fill>
      <patternFill patternType="solid">
        <fgColor theme="0" tint="-4.9989318521683403E-2"/>
        <bgColor indexed="64"/>
      </patternFill>
    </fill>
    <fill>
      <patternFill patternType="solid">
        <fgColor rgb="FFD0E5C1"/>
        <bgColor indexed="64"/>
      </patternFill>
    </fill>
    <fill>
      <patternFill patternType="solid">
        <fgColor theme="0" tint="-0.14999847407452621"/>
        <bgColor indexed="64"/>
      </patternFill>
    </fill>
    <fill>
      <patternFill patternType="solid">
        <fgColor rgb="FF2AB8B5"/>
        <bgColor indexed="64"/>
      </patternFill>
    </fill>
    <fill>
      <patternFill patternType="solid">
        <fgColor rgb="FFD9FCFB"/>
        <bgColor indexed="64"/>
      </patternFill>
    </fill>
    <fill>
      <patternFill patternType="solid">
        <fgColor theme="0" tint="-0.34998626667073579"/>
        <bgColor indexed="64"/>
      </patternFill>
    </fill>
    <fill>
      <patternFill patternType="solid">
        <fgColor theme="0" tint="-0.249977111117893"/>
        <bgColor indexed="64"/>
      </patternFill>
    </fill>
  </fills>
  <borders count="44">
    <border>
      <left/>
      <right/>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rgb="FF006666"/>
      </bottom>
      <diagonal/>
    </border>
    <border>
      <left/>
      <right/>
      <top style="thin">
        <color rgb="FF006666"/>
      </top>
      <bottom style="thin">
        <color rgb="FF006666"/>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9" fontId="15" fillId="0" borderId="0" applyFont="0" applyFill="0" applyBorder="0" applyAlignment="0" applyProtection="0"/>
  </cellStyleXfs>
  <cellXfs count="493">
    <xf numFmtId="0" fontId="0" fillId="0" borderId="0" xfId="0"/>
    <xf numFmtId="0" fontId="0" fillId="0" borderId="0" xfId="0" applyAlignment="1">
      <alignment horizontal="left" vertical="center"/>
    </xf>
    <xf numFmtId="0" fontId="2" fillId="2" borderId="0" xfId="0" applyFont="1" applyFill="1" applyAlignment="1">
      <alignment horizontal="left" vertical="center"/>
    </xf>
    <xf numFmtId="0" fontId="0" fillId="2" borderId="0" xfId="0" applyFill="1"/>
    <xf numFmtId="0" fontId="0" fillId="2" borderId="0" xfId="0" applyFill="1" applyAlignment="1">
      <alignment vertical="center"/>
    </xf>
    <xf numFmtId="0" fontId="0" fillId="0" borderId="1" xfId="0" applyBorder="1" applyAlignment="1">
      <alignment horizontal="left" vertical="center"/>
    </xf>
    <xf numFmtId="0" fontId="0" fillId="0" borderId="1" xfId="0" applyBorder="1"/>
    <xf numFmtId="0" fontId="0" fillId="4" borderId="1" xfId="0" applyFill="1" applyBorder="1" applyAlignment="1">
      <alignment horizontal="left" vertical="center" wrapText="1"/>
    </xf>
    <xf numFmtId="0" fontId="4" fillId="4" borderId="1" xfId="0" applyFont="1" applyFill="1" applyBorder="1" applyAlignment="1">
      <alignment horizontal="left" vertical="center" wrapText="1"/>
    </xf>
    <xf numFmtId="0" fontId="0" fillId="4" borderId="1" xfId="0" applyFill="1" applyBorder="1" applyAlignment="1">
      <alignment vertical="center" wrapText="1"/>
    </xf>
    <xf numFmtId="0" fontId="0" fillId="0" borderId="2" xfId="0" applyBorder="1"/>
    <xf numFmtId="0" fontId="1" fillId="3"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0" fillId="2" borderId="0" xfId="0" applyFill="1" applyBorder="1"/>
    <xf numFmtId="0" fontId="0" fillId="2" borderId="0" xfId="0" applyFill="1" applyBorder="1" applyAlignment="1">
      <alignment vertical="center"/>
    </xf>
    <xf numFmtId="0" fontId="0" fillId="0" borderId="3" xfId="0" applyBorder="1" applyAlignment="1">
      <alignment horizontal="left" vertical="center"/>
    </xf>
    <xf numFmtId="0" fontId="0" fillId="0" borderId="3" xfId="0" applyBorder="1"/>
    <xf numFmtId="0" fontId="0" fillId="4" borderId="3" xfId="0" applyFill="1" applyBorder="1" applyAlignment="1">
      <alignment vertical="center" wrapText="1"/>
    </xf>
    <xf numFmtId="0" fontId="0" fillId="0" borderId="1" xfId="0" applyBorder="1" applyAlignment="1">
      <alignment vertical="center"/>
    </xf>
    <xf numFmtId="0" fontId="0" fillId="2" borderId="0" xfId="0" applyFill="1" applyAlignment="1">
      <alignment horizontal="center" vertical="center"/>
    </xf>
    <xf numFmtId="0" fontId="0" fillId="9" borderId="1" xfId="0" applyFill="1" applyBorder="1" applyAlignment="1">
      <alignment horizontal="center" vertical="center"/>
    </xf>
    <xf numFmtId="0" fontId="1" fillId="7" borderId="2" xfId="0" applyFont="1" applyFill="1" applyBorder="1" applyAlignment="1">
      <alignment horizontal="center" vertical="center" wrapText="1"/>
    </xf>
    <xf numFmtId="0" fontId="0" fillId="8" borderId="1" xfId="0" applyFill="1" applyBorder="1" applyAlignment="1">
      <alignment horizontal="center" vertical="center"/>
    </xf>
    <xf numFmtId="0" fontId="4" fillId="0" borderId="0" xfId="0" applyFont="1" applyAlignment="1">
      <alignment horizontal="left" vertical="center"/>
    </xf>
    <xf numFmtId="0" fontId="0" fillId="0" borderId="3"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2" xfId="0" applyBorder="1" applyAlignment="1">
      <alignment horizontal="left" vertical="center"/>
    </xf>
    <xf numFmtId="0" fontId="0" fillId="2" borderId="0" xfId="0" applyFill="1" applyAlignment="1">
      <alignment horizontal="left" vertical="center"/>
    </xf>
    <xf numFmtId="0" fontId="0" fillId="2" borderId="0" xfId="0" applyFill="1" applyBorder="1" applyAlignment="1">
      <alignment horizontal="left" vertical="center"/>
    </xf>
    <xf numFmtId="0" fontId="0" fillId="12" borderId="0" xfId="0" applyFill="1" applyAlignment="1">
      <alignment horizontal="left" vertical="center"/>
    </xf>
    <xf numFmtId="0" fontId="0" fillId="12" borderId="0" xfId="0" applyFill="1"/>
    <xf numFmtId="0" fontId="0" fillId="4" borderId="0" xfId="0" applyFill="1" applyAlignment="1">
      <alignment horizontal="center" vertical="center"/>
    </xf>
    <xf numFmtId="0" fontId="2" fillId="2" borderId="0" xfId="0" applyFont="1" applyFill="1" applyAlignment="1">
      <alignment vertical="center"/>
    </xf>
    <xf numFmtId="0" fontId="0" fillId="0" borderId="1" xfId="0" applyBorder="1" applyAlignment="1">
      <alignment vertical="center" wrapText="1"/>
    </xf>
    <xf numFmtId="0" fontId="0" fillId="0" borderId="3" xfId="0" applyBorder="1" applyAlignment="1">
      <alignment vertical="center" wrapText="1"/>
    </xf>
    <xf numFmtId="0" fontId="2" fillId="2" borderId="0" xfId="0" applyFont="1" applyFill="1" applyBorder="1" applyAlignment="1">
      <alignment vertical="center"/>
    </xf>
    <xf numFmtId="0" fontId="4" fillId="0" borderId="3" xfId="0" applyFont="1" applyBorder="1" applyAlignment="1">
      <alignment vertical="center"/>
    </xf>
    <xf numFmtId="0" fontId="0" fillId="12" borderId="0" xfId="0" applyFont="1" applyFill="1" applyAlignment="1">
      <alignment horizontal="left" vertical="center"/>
    </xf>
    <xf numFmtId="0" fontId="6" fillId="12" borderId="1" xfId="0" applyFont="1" applyFill="1" applyBorder="1" applyAlignment="1">
      <alignment vertical="center"/>
    </xf>
    <xf numFmtId="0" fontId="0" fillId="12" borderId="1" xfId="0" applyFill="1" applyBorder="1" applyAlignment="1">
      <alignment horizontal="left" vertical="center"/>
    </xf>
    <xf numFmtId="0" fontId="0" fillId="12" borderId="1" xfId="0" applyFill="1" applyBorder="1" applyAlignment="1">
      <alignment vertical="center"/>
    </xf>
    <xf numFmtId="0" fontId="0" fillId="12" borderId="1" xfId="0" applyFill="1" applyBorder="1"/>
    <xf numFmtId="0" fontId="0" fillId="12" borderId="1" xfId="0" applyFill="1" applyBorder="1" applyAlignment="1">
      <alignment horizontal="center" vertical="center"/>
    </xf>
    <xf numFmtId="0" fontId="0" fillId="0" borderId="2" xfId="0" applyBorder="1" applyAlignment="1">
      <alignment vertical="center" wrapText="1"/>
    </xf>
    <xf numFmtId="0" fontId="0" fillId="4" borderId="2" xfId="0" applyFill="1" applyBorder="1" applyAlignment="1">
      <alignment horizontal="center" vertical="center"/>
    </xf>
    <xf numFmtId="0" fontId="6" fillId="12" borderId="1" xfId="0" applyFont="1" applyFill="1"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horizontal="left" vertical="center"/>
    </xf>
    <xf numFmtId="0" fontId="0" fillId="4" borderId="4" xfId="0" applyFill="1" applyBorder="1" applyAlignment="1">
      <alignment vertical="center" wrapText="1"/>
    </xf>
    <xf numFmtId="0" fontId="0" fillId="0" borderId="4" xfId="0" applyBorder="1"/>
    <xf numFmtId="0" fontId="1" fillId="11" borderId="2" xfId="0" applyFont="1" applyFill="1" applyBorder="1" applyAlignment="1">
      <alignment horizontal="center" vertical="center" wrapText="1"/>
    </xf>
    <xf numFmtId="0" fontId="0" fillId="14" borderId="1" xfId="0" applyFill="1" applyBorder="1" applyAlignment="1">
      <alignment horizontal="center" vertical="center"/>
    </xf>
    <xf numFmtId="0" fontId="0" fillId="14" borderId="3" xfId="0" applyFill="1" applyBorder="1" applyAlignment="1">
      <alignment horizontal="center" vertical="center"/>
    </xf>
    <xf numFmtId="0" fontId="0" fillId="13" borderId="1" xfId="0" applyFill="1" applyBorder="1" applyAlignment="1">
      <alignment horizontal="center" vertical="center"/>
    </xf>
    <xf numFmtId="0" fontId="0" fillId="6" borderId="0" xfId="0" applyFill="1" applyAlignment="1">
      <alignment horizontal="center" vertical="center"/>
    </xf>
    <xf numFmtId="0" fontId="0" fillId="14" borderId="0" xfId="0" applyFill="1" applyAlignment="1">
      <alignment horizontal="center" vertical="center"/>
    </xf>
    <xf numFmtId="0" fontId="0" fillId="14" borderId="2" xfId="0" applyFill="1" applyBorder="1" applyAlignment="1">
      <alignment horizontal="center" vertical="center"/>
    </xf>
    <xf numFmtId="0" fontId="0" fillId="13" borderId="4" xfId="0" applyFill="1" applyBorder="1" applyAlignment="1">
      <alignment horizontal="center" vertical="center"/>
    </xf>
    <xf numFmtId="0" fontId="0" fillId="4" borderId="0" xfId="0" applyFill="1" applyAlignment="1">
      <alignment horizontal="left" vertical="center" wrapText="1"/>
    </xf>
    <xf numFmtId="0" fontId="0" fillId="13" borderId="0" xfId="0" applyFill="1" applyAlignment="1">
      <alignment horizontal="center" vertical="center" wrapText="1"/>
    </xf>
    <xf numFmtId="0" fontId="0" fillId="4" borderId="2" xfId="0" applyFill="1" applyBorder="1" applyAlignment="1">
      <alignment horizontal="left" vertical="center"/>
    </xf>
    <xf numFmtId="0" fontId="0" fillId="10" borderId="1" xfId="0" applyFill="1" applyBorder="1" applyAlignment="1">
      <alignment vertical="center" wrapText="1"/>
    </xf>
    <xf numFmtId="0" fontId="0" fillId="10" borderId="3" xfId="0" applyFill="1" applyBorder="1" applyAlignment="1">
      <alignment vertical="center" wrapText="1"/>
    </xf>
    <xf numFmtId="0" fontId="0" fillId="10" borderId="1" xfId="0" applyFill="1" applyBorder="1" applyAlignment="1">
      <alignment horizontal="left" vertical="center" wrapText="1"/>
    </xf>
    <xf numFmtId="0" fontId="0" fillId="10" borderId="3" xfId="0" applyFill="1" applyBorder="1" applyAlignment="1">
      <alignment horizontal="left" vertical="center" wrapText="1"/>
    </xf>
    <xf numFmtId="0" fontId="0" fillId="10" borderId="1" xfId="0" applyFill="1" applyBorder="1" applyAlignment="1">
      <alignment vertical="center"/>
    </xf>
    <xf numFmtId="0" fontId="0" fillId="10" borderId="0" xfId="0" applyFill="1" applyAlignment="1">
      <alignment vertical="center" wrapText="1"/>
    </xf>
    <xf numFmtId="0" fontId="0" fillId="10" borderId="0" xfId="0" applyFill="1" applyAlignment="1">
      <alignment vertical="center"/>
    </xf>
    <xf numFmtId="0" fontId="0" fillId="10" borderId="2" xfId="0" applyFill="1" applyBorder="1" applyAlignment="1">
      <alignment vertical="center"/>
    </xf>
    <xf numFmtId="0" fontId="0" fillId="10" borderId="4" xfId="0" applyFill="1" applyBorder="1" applyAlignment="1">
      <alignment vertical="center"/>
    </xf>
    <xf numFmtId="0" fontId="0" fillId="0" borderId="4" xfId="0" applyBorder="1" applyAlignment="1">
      <alignment vertical="center" wrapText="1"/>
    </xf>
    <xf numFmtId="0" fontId="0" fillId="4" borderId="4" xfId="0" applyFill="1" applyBorder="1" applyAlignment="1">
      <alignment horizontal="center" vertical="center"/>
    </xf>
    <xf numFmtId="0" fontId="0" fillId="10" borderId="4" xfId="0" applyFill="1" applyBorder="1" applyAlignment="1">
      <alignment vertical="center" wrapText="1"/>
    </xf>
    <xf numFmtId="0" fontId="0" fillId="14" borderId="4" xfId="0" applyFill="1" applyBorder="1" applyAlignment="1">
      <alignment horizontal="center" vertical="center"/>
    </xf>
    <xf numFmtId="0" fontId="1" fillId="2" borderId="2" xfId="0" applyFont="1"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12" borderId="0" xfId="0" applyFill="1" applyAlignment="1">
      <alignment horizontal="center" vertical="center"/>
    </xf>
    <xf numFmtId="0" fontId="0" fillId="9" borderId="3" xfId="0" applyFill="1" applyBorder="1" applyAlignment="1">
      <alignment horizontal="center" vertical="center"/>
    </xf>
    <xf numFmtId="0" fontId="0" fillId="15" borderId="4" xfId="0" applyFill="1" applyBorder="1" applyAlignment="1">
      <alignment horizontal="center" vertical="center"/>
    </xf>
    <xf numFmtId="0" fontId="0" fillId="15" borderId="0" xfId="0" applyFill="1" applyBorder="1" applyAlignment="1">
      <alignment horizontal="center" vertical="center"/>
    </xf>
    <xf numFmtId="0" fontId="0" fillId="15" borderId="2" xfId="0" applyFill="1" applyBorder="1" applyAlignment="1">
      <alignment horizontal="center" vertical="center"/>
    </xf>
    <xf numFmtId="0" fontId="4" fillId="15" borderId="0" xfId="0" applyFont="1" applyFill="1" applyBorder="1" applyAlignment="1">
      <alignment horizontal="center" vertical="center"/>
    </xf>
    <xf numFmtId="0" fontId="0" fillId="16" borderId="3" xfId="0" applyFill="1" applyBorder="1" applyAlignment="1">
      <alignment horizontal="center" vertical="center"/>
    </xf>
    <xf numFmtId="0" fontId="0" fillId="16" borderId="1" xfId="0" applyFill="1" applyBorder="1" applyAlignment="1">
      <alignment horizontal="center" vertical="center"/>
    </xf>
    <xf numFmtId="0" fontId="0" fillId="17" borderId="1" xfId="0" applyFill="1" applyBorder="1" applyAlignment="1">
      <alignment horizontal="center" vertical="center"/>
    </xf>
    <xf numFmtId="0" fontId="0" fillId="17" borderId="0" xfId="0" applyFill="1" applyAlignment="1">
      <alignment horizontal="center" vertical="center"/>
    </xf>
    <xf numFmtId="0" fontId="0" fillId="18" borderId="1" xfId="0" applyFill="1" applyBorder="1" applyAlignment="1">
      <alignment horizontal="center" vertical="center"/>
    </xf>
    <xf numFmtId="0" fontId="0" fillId="18" borderId="3" xfId="0" applyFill="1" applyBorder="1" applyAlignment="1">
      <alignment horizontal="center" vertical="center"/>
    </xf>
    <xf numFmtId="0" fontId="0" fillId="4" borderId="3" xfId="0" applyFill="1" applyBorder="1" applyAlignment="1">
      <alignment horizontal="left" vertical="center" wrapText="1"/>
    </xf>
    <xf numFmtId="0" fontId="0" fillId="0" borderId="7" xfId="0" applyBorder="1"/>
    <xf numFmtId="0" fontId="12" fillId="0" borderId="2" xfId="0" applyFont="1" applyBorder="1" applyAlignment="1">
      <alignment horizontal="center" vertical="center" textRotation="90"/>
    </xf>
    <xf numFmtId="0" fontId="0" fillId="0" borderId="11" xfId="0" applyFont="1" applyBorder="1" applyAlignment="1">
      <alignment horizontal="center" vertical="center"/>
    </xf>
    <xf numFmtId="0" fontId="0" fillId="0" borderId="11" xfId="0" applyBorder="1" applyAlignment="1">
      <alignment horizontal="center" vertical="center"/>
    </xf>
    <xf numFmtId="0" fontId="0" fillId="12" borderId="11" xfId="0" applyFont="1" applyFill="1" applyBorder="1" applyAlignment="1">
      <alignment horizontal="center" vertical="center"/>
    </xf>
    <xf numFmtId="0" fontId="0" fillId="2" borderId="13" xfId="0" applyFont="1" applyFill="1" applyBorder="1" applyAlignment="1">
      <alignment horizontal="center" vertical="center"/>
    </xf>
    <xf numFmtId="0" fontId="0" fillId="0" borderId="12" xfId="0" applyFont="1" applyBorder="1" applyAlignment="1">
      <alignment horizontal="center" vertical="center"/>
    </xf>
    <xf numFmtId="0" fontId="0" fillId="0" borderId="12" xfId="0" applyBorder="1" applyAlignment="1">
      <alignment horizontal="center" vertical="center"/>
    </xf>
    <xf numFmtId="0" fontId="12" fillId="2" borderId="5" xfId="0" applyFont="1" applyFill="1" applyBorder="1" applyAlignment="1">
      <alignment vertical="center"/>
    </xf>
    <xf numFmtId="0" fontId="12" fillId="2" borderId="6" xfId="0" applyFont="1" applyFill="1" applyBorder="1" applyAlignment="1">
      <alignment horizontal="center" vertical="center"/>
    </xf>
    <xf numFmtId="0" fontId="12" fillId="0" borderId="6" xfId="0" applyFont="1" applyBorder="1" applyAlignment="1">
      <alignment horizontal="center" vertical="center"/>
    </xf>
    <xf numFmtId="0" fontId="0" fillId="4" borderId="3" xfId="0" applyFill="1" applyBorder="1" applyAlignment="1">
      <alignment horizontal="center" vertical="center"/>
    </xf>
    <xf numFmtId="0" fontId="0" fillId="15" borderId="3" xfId="0" applyFill="1" applyBorder="1" applyAlignment="1">
      <alignment horizontal="center" vertical="center"/>
    </xf>
    <xf numFmtId="0" fontId="0" fillId="0" borderId="13" xfId="0"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2" borderId="0" xfId="0" applyFont="1" applyFill="1" applyAlignment="1">
      <alignment horizontal="center" vertical="center" wrapText="1"/>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2" borderId="0" xfId="0" applyFont="1" applyFill="1" applyAlignment="1">
      <alignment horizontal="center" vertical="center"/>
    </xf>
    <xf numFmtId="0" fontId="11" fillId="0" borderId="1" xfId="0" applyFont="1" applyBorder="1" applyAlignment="1">
      <alignment horizontal="center" vertical="center"/>
    </xf>
    <xf numFmtId="0" fontId="11" fillId="12" borderId="1" xfId="0" applyFont="1" applyFill="1" applyBorder="1" applyAlignment="1">
      <alignment horizontal="center" vertical="center"/>
    </xf>
    <xf numFmtId="0" fontId="11" fillId="0" borderId="2" xfId="0" applyFont="1" applyBorder="1" applyAlignment="1">
      <alignment horizontal="center" vertical="center"/>
    </xf>
    <xf numFmtId="0" fontId="11" fillId="12" borderId="0" xfId="0" applyFont="1" applyFill="1" applyAlignment="1">
      <alignment horizontal="center" vertical="center"/>
    </xf>
    <xf numFmtId="0" fontId="12" fillId="0" borderId="2" xfId="0" applyFont="1" applyBorder="1" applyAlignment="1">
      <alignment horizontal="center" vertical="center" textRotation="90" wrapText="1"/>
    </xf>
    <xf numFmtId="0" fontId="13" fillId="0" borderId="6" xfId="0" applyFont="1" applyBorder="1" applyAlignment="1">
      <alignment horizontal="center" vertical="center"/>
    </xf>
    <xf numFmtId="0" fontId="12" fillId="0" borderId="0" xfId="0" applyFont="1" applyAlignment="1">
      <alignment horizontal="right" vertical="center"/>
    </xf>
    <xf numFmtId="0" fontId="14" fillId="19" borderId="6" xfId="0" applyFont="1" applyFill="1" applyBorder="1" applyAlignment="1">
      <alignment horizontal="center" vertical="center" wrapText="1"/>
    </xf>
    <xf numFmtId="0" fontId="24" fillId="30" borderId="0" xfId="0" applyFont="1" applyFill="1" applyBorder="1" applyAlignment="1" applyProtection="1">
      <alignment horizontal="left"/>
    </xf>
    <xf numFmtId="0" fontId="24" fillId="30" borderId="0" xfId="0" applyFont="1" applyFill="1" applyBorder="1" applyAlignment="1" applyProtection="1">
      <alignment horizontal="center"/>
    </xf>
    <xf numFmtId="0" fontId="22" fillId="0" borderId="0" xfId="0" applyFont="1" applyBorder="1" applyAlignment="1" applyProtection="1">
      <alignment horizontal="left"/>
    </xf>
    <xf numFmtId="0" fontId="29" fillId="30" borderId="0" xfId="0" applyFont="1" applyFill="1" applyBorder="1" applyAlignment="1" applyProtection="1"/>
    <xf numFmtId="0" fontId="30" fillId="0" borderId="0" xfId="0" applyFont="1" applyBorder="1" applyAlignment="1" applyProtection="1"/>
    <xf numFmtId="0" fontId="29" fillId="30" borderId="0" xfId="0" applyFont="1" applyFill="1" applyBorder="1" applyAlignment="1" applyProtection="1">
      <alignment horizontal="right"/>
    </xf>
    <xf numFmtId="0" fontId="30" fillId="0" borderId="0" xfId="0" applyFont="1" applyBorder="1" applyAlignment="1" applyProtection="1">
      <alignment horizontal="right"/>
    </xf>
    <xf numFmtId="0" fontId="0" fillId="0" borderId="0" xfId="0" applyProtection="1"/>
    <xf numFmtId="0" fontId="22" fillId="0" borderId="0" xfId="0" applyFont="1" applyBorder="1" applyAlignment="1" applyProtection="1">
      <alignment horizontal="right"/>
    </xf>
    <xf numFmtId="0" fontId="35" fillId="0" borderId="0" xfId="0" applyFont="1" applyFill="1" applyBorder="1" applyAlignment="1" applyProtection="1">
      <alignment vertical="center"/>
    </xf>
    <xf numFmtId="0" fontId="0" fillId="0" borderId="0" xfId="0" applyFill="1" applyBorder="1" applyProtection="1"/>
    <xf numFmtId="0" fontId="0" fillId="0" borderId="0" xfId="0" applyFill="1" applyProtection="1"/>
    <xf numFmtId="164" fontId="0" fillId="0" borderId="0" xfId="0" applyNumberFormat="1" applyProtection="1"/>
    <xf numFmtId="0" fontId="21" fillId="0" borderId="0" xfId="0" applyFont="1" applyFill="1" applyBorder="1" applyAlignment="1" applyProtection="1">
      <alignment vertical="center"/>
    </xf>
    <xf numFmtId="0" fontId="0" fillId="0" borderId="2" xfId="0" applyBorder="1" applyProtection="1"/>
    <xf numFmtId="0" fontId="0" fillId="2" borderId="0" xfId="0" applyFill="1" applyProtection="1"/>
    <xf numFmtId="0" fontId="0" fillId="0" borderId="3" xfId="0" applyBorder="1" applyProtection="1"/>
    <xf numFmtId="0" fontId="0" fillId="0" borderId="4" xfId="0" applyBorder="1" applyProtection="1"/>
    <xf numFmtId="0" fontId="16" fillId="0" borderId="0" xfId="0" applyFont="1" applyFill="1" applyBorder="1" applyAlignment="1" applyProtection="1">
      <alignment horizontal="center" wrapText="1"/>
    </xf>
    <xf numFmtId="0" fontId="0" fillId="0" borderId="1" xfId="0" applyBorder="1" applyProtection="1"/>
    <xf numFmtId="0" fontId="0" fillId="27" borderId="1" xfId="0" applyFill="1" applyBorder="1" applyProtection="1"/>
    <xf numFmtId="0" fontId="0" fillId="0" borderId="0" xfId="0" applyAlignment="1" applyProtection="1">
      <alignment horizontal="left" vertical="center"/>
    </xf>
    <xf numFmtId="0" fontId="0" fillId="0" borderId="7" xfId="0" applyBorder="1" applyProtection="1"/>
    <xf numFmtId="0" fontId="0" fillId="12" borderId="0" xfId="0" applyFill="1" applyProtection="1"/>
    <xf numFmtId="0" fontId="0" fillId="0" borderId="0" xfId="0" applyBorder="1" applyAlignment="1" applyProtection="1">
      <alignment horizontal="left" vertical="center"/>
    </xf>
    <xf numFmtId="0" fontId="0" fillId="0" borderId="0" xfId="0" applyBorder="1" applyProtection="1"/>
    <xf numFmtId="0" fontId="0" fillId="12" borderId="0" xfId="0" applyFill="1" applyBorder="1" applyProtection="1"/>
    <xf numFmtId="0" fontId="0" fillId="0" borderId="0" xfId="0" applyAlignment="1" applyProtection="1">
      <alignment horizontal="center" vertical="center"/>
    </xf>
    <xf numFmtId="0" fontId="37" fillId="0" borderId="3" xfId="0" applyFont="1" applyBorder="1" applyAlignment="1" applyProtection="1">
      <alignment horizontal="center" vertical="center"/>
    </xf>
    <xf numFmtId="0" fontId="22" fillId="0" borderId="3" xfId="0" applyFont="1" applyBorder="1" applyProtection="1"/>
    <xf numFmtId="0" fontId="40" fillId="15" borderId="3" xfId="0" applyFont="1" applyFill="1" applyBorder="1" applyAlignment="1" applyProtection="1">
      <alignment horizontal="center" vertical="center"/>
    </xf>
    <xf numFmtId="0" fontId="40" fillId="0" borderId="3" xfId="0" applyFont="1" applyBorder="1" applyProtection="1"/>
    <xf numFmtId="0" fontId="37" fillId="0" borderId="4" xfId="0" applyFont="1" applyBorder="1" applyAlignment="1" applyProtection="1">
      <alignment horizontal="center" vertical="center"/>
    </xf>
    <xf numFmtId="0" fontId="22" fillId="0" borderId="4" xfId="0" applyFont="1" applyBorder="1" applyAlignment="1" applyProtection="1">
      <alignment horizontal="left" vertical="center"/>
    </xf>
    <xf numFmtId="0" fontId="22" fillId="0" borderId="4" xfId="0" applyFont="1" applyBorder="1" applyProtection="1"/>
    <xf numFmtId="0" fontId="40" fillId="15" borderId="4" xfId="0" applyFont="1" applyFill="1" applyBorder="1" applyAlignment="1" applyProtection="1">
      <alignment horizontal="center" vertical="center"/>
    </xf>
    <xf numFmtId="0" fontId="40" fillId="0" borderId="4" xfId="0" applyFont="1" applyBorder="1" applyProtection="1"/>
    <xf numFmtId="0" fontId="37" fillId="0" borderId="1" xfId="0" applyFont="1" applyBorder="1" applyAlignment="1" applyProtection="1">
      <alignment horizontal="center" vertical="center"/>
    </xf>
    <xf numFmtId="0" fontId="22" fillId="0" borderId="1" xfId="0" applyFont="1" applyBorder="1" applyProtection="1"/>
    <xf numFmtId="0" fontId="40" fillId="20" borderId="1" xfId="0" applyFont="1" applyFill="1" applyBorder="1" applyAlignment="1" applyProtection="1">
      <alignment horizontal="center" vertical="center"/>
    </xf>
    <xf numFmtId="0" fontId="40" fillId="0" borderId="1" xfId="0" applyFont="1" applyBorder="1" applyProtection="1"/>
    <xf numFmtId="0" fontId="40" fillId="16" borderId="1" xfId="0" applyFont="1" applyFill="1" applyBorder="1" applyAlignment="1" applyProtection="1">
      <alignment horizontal="center" vertical="center"/>
    </xf>
    <xf numFmtId="0" fontId="40" fillId="12" borderId="1" xfId="0" applyFont="1" applyFill="1" applyBorder="1" applyProtection="1"/>
    <xf numFmtId="0" fontId="40" fillId="18" borderId="4" xfId="0" applyFont="1" applyFill="1" applyBorder="1" applyAlignment="1" applyProtection="1">
      <alignment horizontal="center" vertical="center"/>
    </xf>
    <xf numFmtId="0" fontId="43" fillId="0" borderId="3" xfId="0" applyFont="1" applyBorder="1" applyAlignment="1" applyProtection="1">
      <alignment horizontal="center" vertical="center"/>
    </xf>
    <xf numFmtId="0" fontId="40" fillId="16" borderId="3" xfId="0" applyFont="1" applyFill="1" applyBorder="1" applyAlignment="1" applyProtection="1">
      <alignment horizontal="center" vertical="center"/>
    </xf>
    <xf numFmtId="0" fontId="40" fillId="12" borderId="3" xfId="0" applyFont="1" applyFill="1" applyBorder="1" applyProtection="1"/>
    <xf numFmtId="0" fontId="43" fillId="0" borderId="1" xfId="0" applyFont="1" applyBorder="1" applyAlignment="1" applyProtection="1">
      <alignment horizontal="center" vertical="center"/>
    </xf>
    <xf numFmtId="0" fontId="40" fillId="21" borderId="1" xfId="0" applyFont="1" applyFill="1" applyBorder="1" applyAlignment="1" applyProtection="1">
      <alignment horizontal="center" vertical="center"/>
    </xf>
    <xf numFmtId="0" fontId="44" fillId="0" borderId="1" xfId="0" applyFont="1" applyBorder="1" applyProtection="1"/>
    <xf numFmtId="0" fontId="45" fillId="21" borderId="1" xfId="0" applyFont="1" applyFill="1" applyBorder="1" applyAlignment="1" applyProtection="1">
      <alignment horizontal="center" vertical="center"/>
    </xf>
    <xf numFmtId="0" fontId="46" fillId="0" borderId="1" xfId="0" applyFont="1" applyBorder="1" applyProtection="1"/>
    <xf numFmtId="0" fontId="40" fillId="20" borderId="3" xfId="0" applyFont="1" applyFill="1" applyBorder="1" applyAlignment="1" applyProtection="1">
      <alignment horizontal="center" vertical="center"/>
    </xf>
    <xf numFmtId="0" fontId="40" fillId="9" borderId="1" xfId="0" applyFont="1" applyFill="1" applyBorder="1" applyAlignment="1" applyProtection="1">
      <alignment horizontal="center" vertical="center"/>
    </xf>
    <xf numFmtId="0" fontId="40" fillId="28" borderId="1" xfId="0" applyFont="1" applyFill="1" applyBorder="1" applyAlignment="1" applyProtection="1">
      <alignment horizontal="center" vertical="center"/>
    </xf>
    <xf numFmtId="0" fontId="40" fillId="8" borderId="1" xfId="0" applyFont="1" applyFill="1" applyBorder="1" applyAlignment="1" applyProtection="1">
      <alignment horizontal="center" vertical="center"/>
    </xf>
    <xf numFmtId="0" fontId="37" fillId="0" borderId="7" xfId="0" applyFont="1" applyBorder="1" applyAlignment="1" applyProtection="1">
      <alignment horizontal="center" vertical="center"/>
    </xf>
    <xf numFmtId="0" fontId="22" fillId="0" borderId="7" xfId="0" applyFont="1" applyBorder="1" applyProtection="1"/>
    <xf numFmtId="0" fontId="40" fillId="0" borderId="7" xfId="0" applyFont="1" applyBorder="1" applyProtection="1"/>
    <xf numFmtId="0" fontId="41" fillId="27" borderId="0" xfId="0" applyFont="1" applyFill="1" applyBorder="1" applyAlignment="1" applyProtection="1">
      <alignment horizontal="center" vertical="center"/>
    </xf>
    <xf numFmtId="0" fontId="22" fillId="27" borderId="0" xfId="0" applyFont="1" applyFill="1" applyBorder="1" applyProtection="1"/>
    <xf numFmtId="0" fontId="40" fillId="27" borderId="0" xfId="0" applyFont="1" applyFill="1" applyBorder="1" applyAlignment="1" applyProtection="1">
      <alignment horizontal="center" vertical="center"/>
    </xf>
    <xf numFmtId="0" fontId="40" fillId="27" borderId="0" xfId="0" applyFont="1" applyFill="1" applyBorder="1" applyProtection="1"/>
    <xf numFmtId="0" fontId="22" fillId="0" borderId="0" xfId="0" applyFont="1" applyBorder="1" applyAlignment="1" applyProtection="1">
      <alignment horizontal="left" vertical="center"/>
    </xf>
    <xf numFmtId="0" fontId="22" fillId="0" borderId="0" xfId="0" applyFont="1" applyFill="1" applyBorder="1" applyAlignment="1" applyProtection="1">
      <alignment horizontal="center" vertical="center"/>
    </xf>
    <xf numFmtId="0" fontId="20" fillId="29" borderId="9" xfId="0" applyFont="1" applyFill="1" applyBorder="1" applyAlignment="1" applyProtection="1">
      <alignment vertical="center"/>
    </xf>
    <xf numFmtId="0" fontId="26" fillId="29" borderId="29" xfId="0" applyFont="1" applyFill="1" applyBorder="1" applyAlignment="1" applyProtection="1">
      <alignment vertical="center"/>
    </xf>
    <xf numFmtId="0" fontId="26" fillId="29" borderId="4" xfId="0" applyFont="1" applyFill="1" applyBorder="1" applyAlignment="1" applyProtection="1">
      <alignment vertical="center"/>
    </xf>
    <xf numFmtId="0" fontId="23" fillId="29" borderId="4" xfId="0" applyFont="1" applyFill="1" applyBorder="1" applyAlignment="1" applyProtection="1">
      <alignment vertical="center"/>
    </xf>
    <xf numFmtId="0" fontId="23" fillId="29" borderId="30" xfId="0" applyFont="1" applyFill="1" applyBorder="1" applyAlignment="1" applyProtection="1">
      <alignment vertical="center"/>
    </xf>
    <xf numFmtId="0" fontId="17" fillId="0" borderId="0" xfId="0" applyFont="1" applyFill="1" applyBorder="1" applyAlignment="1" applyProtection="1">
      <alignment horizontal="center" vertical="center" wrapText="1"/>
    </xf>
    <xf numFmtId="0" fontId="47" fillId="31" borderId="0" xfId="0" applyFont="1" applyFill="1" applyBorder="1" applyAlignment="1" applyProtection="1">
      <alignment vertical="center"/>
    </xf>
    <xf numFmtId="14" fontId="47" fillId="31" borderId="0" xfId="0" applyNumberFormat="1" applyFont="1" applyFill="1" applyBorder="1" applyAlignment="1" applyProtection="1">
      <alignment horizontal="center" vertical="center"/>
    </xf>
    <xf numFmtId="0" fontId="48" fillId="31" borderId="0" xfId="0" applyFont="1" applyFill="1" applyBorder="1" applyAlignment="1" applyProtection="1">
      <alignment horizontal="center" vertical="center"/>
    </xf>
    <xf numFmtId="0" fontId="47" fillId="31" borderId="0" xfId="0" applyFont="1" applyFill="1" applyBorder="1" applyAlignment="1" applyProtection="1">
      <alignment horizontal="center" vertical="center"/>
    </xf>
    <xf numFmtId="165" fontId="49" fillId="31" borderId="0" xfId="0" applyNumberFormat="1" applyFont="1" applyFill="1" applyBorder="1" applyAlignment="1" applyProtection="1">
      <alignment horizontal="right" vertical="center"/>
    </xf>
    <xf numFmtId="165" fontId="49" fillId="31" borderId="0" xfId="0" applyNumberFormat="1"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xf>
    <xf numFmtId="0" fontId="22" fillId="0" borderId="0" xfId="0" applyFont="1" applyFill="1" applyBorder="1" applyProtection="1"/>
    <xf numFmtId="0" fontId="2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right" vertical="center"/>
    </xf>
    <xf numFmtId="0" fontId="41" fillId="26" borderId="3" xfId="0" applyFont="1" applyFill="1" applyBorder="1" applyAlignment="1" applyProtection="1">
      <alignment horizontal="center" vertical="center"/>
    </xf>
    <xf numFmtId="0" fontId="41" fillId="14" borderId="1" xfId="0" applyFont="1" applyFill="1" applyBorder="1" applyAlignment="1" applyProtection="1">
      <alignment horizontal="center" vertical="center"/>
    </xf>
    <xf numFmtId="0" fontId="41" fillId="14" borderId="3" xfId="0" applyFont="1" applyFill="1" applyBorder="1" applyAlignment="1" applyProtection="1">
      <alignment horizontal="center" vertical="center"/>
    </xf>
    <xf numFmtId="0" fontId="41" fillId="23" borderId="1" xfId="0" applyFont="1" applyFill="1" applyBorder="1" applyAlignment="1" applyProtection="1">
      <alignment horizontal="center" vertical="center"/>
    </xf>
    <xf numFmtId="0" fontId="41" fillId="13" borderId="0" xfId="0" applyFont="1" applyFill="1" applyAlignment="1" applyProtection="1">
      <alignment horizontal="center" vertical="center"/>
    </xf>
    <xf numFmtId="0" fontId="41" fillId="13" borderId="4" xfId="0" applyFont="1" applyFill="1" applyBorder="1" applyAlignment="1" applyProtection="1">
      <alignment horizontal="center" vertical="center"/>
    </xf>
    <xf numFmtId="0" fontId="41" fillId="6" borderId="4" xfId="0" applyFont="1" applyFill="1" applyBorder="1" applyAlignment="1" applyProtection="1">
      <alignment horizontal="center" vertical="center"/>
    </xf>
    <xf numFmtId="0" fontId="41" fillId="22" borderId="1" xfId="0" applyFont="1" applyFill="1" applyBorder="1" applyAlignment="1" applyProtection="1">
      <alignment horizontal="center" vertical="center"/>
    </xf>
    <xf numFmtId="0" fontId="41" fillId="24" borderId="1" xfId="0" applyFont="1" applyFill="1" applyBorder="1" applyAlignment="1" applyProtection="1">
      <alignment horizontal="center" vertical="center"/>
    </xf>
    <xf numFmtId="0" fontId="41" fillId="6" borderId="2" xfId="0" applyFont="1" applyFill="1" applyBorder="1" applyAlignment="1" applyProtection="1">
      <alignment horizontal="center" vertical="center"/>
    </xf>
    <xf numFmtId="0" fontId="41" fillId="27" borderId="1" xfId="0" applyFont="1" applyFill="1" applyBorder="1" applyAlignment="1" applyProtection="1">
      <alignment horizontal="center" vertical="center"/>
    </xf>
    <xf numFmtId="0" fontId="41" fillId="14" borderId="7" xfId="0" applyFont="1" applyFill="1" applyBorder="1" applyAlignment="1" applyProtection="1">
      <alignment horizontal="center" vertical="center"/>
    </xf>
    <xf numFmtId="0" fontId="22" fillId="0" borderId="4" xfId="0" applyFont="1" applyBorder="1" applyAlignment="1" applyProtection="1">
      <alignment vertical="top"/>
    </xf>
    <xf numFmtId="0" fontId="41" fillId="7" borderId="4" xfId="0" applyFont="1" applyFill="1" applyBorder="1" applyAlignment="1" applyProtection="1">
      <alignment horizontal="center" vertical="top" wrapText="1"/>
    </xf>
    <xf numFmtId="0" fontId="41" fillId="11" borderId="30" xfId="0" applyFont="1" applyFill="1" applyBorder="1" applyAlignment="1" applyProtection="1">
      <alignment horizontal="center" vertical="top" wrapText="1"/>
    </xf>
    <xf numFmtId="0" fontId="41" fillId="3" borderId="4" xfId="0" applyFont="1" applyFill="1" applyBorder="1" applyAlignment="1" applyProtection="1">
      <alignment horizontal="center" vertical="center" wrapText="1"/>
    </xf>
    <xf numFmtId="0" fontId="22" fillId="0" borderId="4" xfId="0" applyFont="1" applyBorder="1" applyAlignment="1" applyProtection="1">
      <alignment vertical="center"/>
    </xf>
    <xf numFmtId="0" fontId="41" fillId="5" borderId="4" xfId="0" applyFont="1" applyFill="1" applyBorder="1" applyAlignment="1" applyProtection="1">
      <alignment horizontal="center" vertical="center" wrapText="1"/>
    </xf>
    <xf numFmtId="0" fontId="26" fillId="29" borderId="4" xfId="0" applyFont="1" applyFill="1" applyBorder="1" applyAlignment="1" applyProtection="1">
      <alignment horizontal="left" vertical="center"/>
    </xf>
    <xf numFmtId="0" fontId="29" fillId="30" borderId="0" xfId="0" applyFont="1" applyFill="1" applyBorder="1" applyAlignment="1" applyProtection="1">
      <alignment horizontal="left" vertical="center"/>
    </xf>
    <xf numFmtId="0" fontId="37" fillId="0" borderId="4"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50" fillId="4" borderId="1" xfId="0" applyFont="1" applyFill="1" applyBorder="1" applyAlignment="1" applyProtection="1">
      <alignment horizontal="left" vertical="center" wrapText="1" indent="1" shrinkToFit="1"/>
    </xf>
    <xf numFmtId="0" fontId="50" fillId="0" borderId="3" xfId="0" applyFont="1" applyBorder="1" applyAlignment="1" applyProtection="1">
      <alignment horizontal="left" vertical="center" wrapText="1" indent="1" shrinkToFit="1"/>
    </xf>
    <xf numFmtId="0" fontId="50" fillId="0" borderId="3" xfId="0" applyFont="1" applyBorder="1" applyAlignment="1" applyProtection="1">
      <alignment horizontal="left" vertical="center" indent="1" shrinkToFit="1"/>
    </xf>
    <xf numFmtId="0" fontId="50" fillId="4" borderId="3" xfId="0" applyFont="1" applyFill="1" applyBorder="1" applyAlignment="1" applyProtection="1">
      <alignment horizontal="left" vertical="center" indent="1" shrinkToFit="1"/>
    </xf>
    <xf numFmtId="0" fontId="50" fillId="0" borderId="3" xfId="0" applyFont="1" applyBorder="1" applyAlignment="1" applyProtection="1">
      <alignment horizontal="left" indent="1" shrinkToFit="1"/>
    </xf>
    <xf numFmtId="0" fontId="50" fillId="10" borderId="3" xfId="0" applyFont="1" applyFill="1" applyBorder="1" applyAlignment="1" applyProtection="1">
      <alignment horizontal="left" vertical="center" wrapText="1" indent="1" shrinkToFit="1"/>
    </xf>
    <xf numFmtId="0" fontId="50" fillId="0" borderId="4" xfId="0" applyFont="1" applyBorder="1" applyAlignment="1" applyProtection="1">
      <alignment horizontal="left" vertical="center" wrapText="1" indent="1" shrinkToFit="1"/>
    </xf>
    <xf numFmtId="0" fontId="50" fillId="0" borderId="4" xfId="0" applyFont="1" applyBorder="1" applyAlignment="1" applyProtection="1">
      <alignment horizontal="left" vertical="center" indent="1" shrinkToFit="1"/>
    </xf>
    <xf numFmtId="0" fontId="50" fillId="4" borderId="4" xfId="0" applyFont="1" applyFill="1" applyBorder="1" applyAlignment="1" applyProtection="1">
      <alignment horizontal="left" vertical="center" indent="1" shrinkToFit="1"/>
    </xf>
    <xf numFmtId="0" fontId="50" fillId="0" borderId="4" xfId="0" applyFont="1" applyBorder="1" applyAlignment="1" applyProtection="1">
      <alignment horizontal="left" indent="1" shrinkToFit="1"/>
    </xf>
    <xf numFmtId="0" fontId="50" fillId="10" borderId="4" xfId="0" applyFont="1" applyFill="1" applyBorder="1" applyAlignment="1" applyProtection="1">
      <alignment horizontal="left" vertical="center" wrapText="1" indent="1" shrinkToFit="1"/>
    </xf>
    <xf numFmtId="0" fontId="50" fillId="4" borderId="3" xfId="0" applyFont="1" applyFill="1" applyBorder="1" applyAlignment="1" applyProtection="1">
      <alignment horizontal="left" vertical="center" wrapText="1" indent="1" shrinkToFit="1"/>
    </xf>
    <xf numFmtId="0" fontId="50" fillId="0" borderId="1" xfId="0" applyFont="1" applyBorder="1" applyAlignment="1" applyProtection="1">
      <alignment horizontal="left" vertical="center" indent="1" shrinkToFit="1"/>
    </xf>
    <xf numFmtId="0" fontId="50" fillId="0" borderId="1" xfId="0" applyFont="1" applyBorder="1" applyAlignment="1" applyProtection="1">
      <alignment horizontal="left" indent="1" shrinkToFit="1"/>
    </xf>
    <xf numFmtId="0" fontId="50" fillId="10" borderId="1" xfId="0" applyFont="1" applyFill="1" applyBorder="1" applyAlignment="1" applyProtection="1">
      <alignment horizontal="left" vertical="center" wrapText="1" indent="1" shrinkToFit="1"/>
    </xf>
    <xf numFmtId="0" fontId="54" fillId="4" borderId="1" xfId="0" applyFont="1" applyFill="1" applyBorder="1" applyAlignment="1" applyProtection="1">
      <alignment horizontal="left" vertical="center" wrapText="1" indent="1" shrinkToFit="1"/>
    </xf>
    <xf numFmtId="0" fontId="39" fillId="0" borderId="1" xfId="0" applyFont="1" applyBorder="1" applyAlignment="1" applyProtection="1">
      <alignment horizontal="left" vertical="center" indent="1" shrinkToFit="1"/>
    </xf>
    <xf numFmtId="0" fontId="39" fillId="0" borderId="1" xfId="0" applyFont="1" applyBorder="1" applyAlignment="1" applyProtection="1">
      <alignment horizontal="left" indent="1" shrinkToFit="1"/>
    </xf>
    <xf numFmtId="0" fontId="50" fillId="10" borderId="1" xfId="0" applyFont="1" applyFill="1" applyBorder="1" applyAlignment="1" applyProtection="1">
      <alignment horizontal="left" vertical="center" indent="1" shrinkToFit="1"/>
    </xf>
    <xf numFmtId="0" fontId="50" fillId="27" borderId="1" xfId="0" applyFont="1" applyFill="1" applyBorder="1" applyAlignment="1" applyProtection="1">
      <alignment horizontal="left" vertical="center" indent="1" shrinkToFit="1"/>
    </xf>
    <xf numFmtId="0" fontId="50" fillId="0" borderId="7" xfId="0" applyFont="1" applyBorder="1" applyAlignment="1" applyProtection="1">
      <alignment horizontal="left" vertical="center" indent="1" shrinkToFit="1"/>
    </xf>
    <xf numFmtId="0" fontId="50" fillId="0" borderId="7" xfId="0" applyFont="1" applyBorder="1" applyAlignment="1" applyProtection="1">
      <alignment horizontal="left" indent="1" shrinkToFit="1"/>
    </xf>
    <xf numFmtId="0" fontId="50" fillId="10" borderId="7" xfId="0" applyFont="1" applyFill="1" applyBorder="1" applyAlignment="1" applyProtection="1">
      <alignment horizontal="left" vertical="center" indent="1" shrinkToFit="1"/>
    </xf>
    <xf numFmtId="0" fontId="50" fillId="27" borderId="0" xfId="0" applyFont="1" applyFill="1" applyBorder="1" applyAlignment="1" applyProtection="1">
      <alignment horizontal="left" vertical="center" indent="1" shrinkToFit="1"/>
    </xf>
    <xf numFmtId="0" fontId="50" fillId="27" borderId="0" xfId="0" applyFont="1" applyFill="1" applyBorder="1" applyAlignment="1" applyProtection="1">
      <alignment horizontal="left" indent="1" shrinkToFit="1"/>
    </xf>
    <xf numFmtId="0" fontId="50" fillId="10" borderId="7" xfId="0" applyFont="1" applyFill="1" applyBorder="1" applyAlignment="1" applyProtection="1">
      <alignment horizontal="left" vertical="center" wrapText="1" indent="1" shrinkToFit="1"/>
    </xf>
    <xf numFmtId="0" fontId="50" fillId="4" borderId="7" xfId="0" applyFont="1" applyFill="1" applyBorder="1" applyAlignment="1" applyProtection="1">
      <alignment horizontal="left" vertical="center" indent="1" shrinkToFit="1"/>
    </xf>
    <xf numFmtId="0" fontId="40" fillId="15" borderId="7" xfId="0" applyFont="1" applyFill="1" applyBorder="1" applyAlignment="1" applyProtection="1">
      <alignment horizontal="center" vertical="center"/>
    </xf>
    <xf numFmtId="0" fontId="50" fillId="10" borderId="4" xfId="0" applyFont="1" applyFill="1" applyBorder="1" applyAlignment="1" applyProtection="1">
      <alignment horizontal="left" vertical="center" indent="1" shrinkToFit="1"/>
    </xf>
    <xf numFmtId="0" fontId="41" fillId="25" borderId="4" xfId="0" applyFont="1" applyFill="1" applyBorder="1" applyAlignment="1" applyProtection="1">
      <alignment horizontal="center" vertical="center"/>
    </xf>
    <xf numFmtId="0" fontId="41" fillId="14" borderId="4" xfId="0" applyFont="1" applyFill="1" applyBorder="1" applyAlignment="1" applyProtection="1">
      <alignment horizontal="center" vertical="center"/>
    </xf>
    <xf numFmtId="0" fontId="50" fillId="10" borderId="3" xfId="0" applyFont="1" applyFill="1" applyBorder="1" applyAlignment="1" applyProtection="1">
      <alignment horizontal="left" vertical="center" indent="1" shrinkToFit="1"/>
    </xf>
    <xf numFmtId="0" fontId="41" fillId="6" borderId="3" xfId="0" applyFont="1" applyFill="1" applyBorder="1" applyAlignment="1" applyProtection="1">
      <alignment horizontal="center" vertical="center"/>
    </xf>
    <xf numFmtId="0" fontId="50" fillId="4" borderId="4" xfId="0" applyFont="1" applyFill="1" applyBorder="1" applyAlignment="1" applyProtection="1">
      <alignment horizontal="left" vertical="center" wrapText="1" indent="1" shrinkToFit="1"/>
    </xf>
    <xf numFmtId="0" fontId="40" fillId="9" borderId="4" xfId="0" applyFont="1" applyFill="1" applyBorder="1" applyAlignment="1" applyProtection="1">
      <alignment horizontal="center" vertical="center"/>
    </xf>
    <xf numFmtId="0" fontId="41" fillId="24" borderId="4" xfId="0" applyFont="1" applyFill="1" applyBorder="1" applyAlignment="1" applyProtection="1">
      <alignment horizontal="center" vertical="center"/>
    </xf>
    <xf numFmtId="0" fontId="40" fillId="8" borderId="4" xfId="0" applyFont="1" applyFill="1" applyBorder="1" applyAlignment="1" applyProtection="1">
      <alignment horizontal="center" vertical="center"/>
    </xf>
    <xf numFmtId="0" fontId="50" fillId="12" borderId="7" xfId="0" applyFont="1" applyFill="1" applyBorder="1" applyAlignment="1" applyProtection="1">
      <alignment horizontal="left" indent="1" shrinkToFit="1"/>
    </xf>
    <xf numFmtId="0" fontId="22" fillId="12" borderId="7" xfId="0" applyFont="1" applyFill="1" applyBorder="1" applyProtection="1"/>
    <xf numFmtId="0" fontId="45" fillId="15" borderId="7" xfId="0" applyFont="1" applyFill="1" applyBorder="1" applyAlignment="1" applyProtection="1">
      <alignment horizontal="center" vertical="center"/>
    </xf>
    <xf numFmtId="0" fontId="40" fillId="12" borderId="7" xfId="0" applyFont="1" applyFill="1" applyBorder="1" applyProtection="1"/>
    <xf numFmtId="0" fontId="50" fillId="12" borderId="4" xfId="0" applyFont="1" applyFill="1" applyBorder="1" applyAlignment="1" applyProtection="1">
      <alignment horizontal="left" indent="1" shrinkToFit="1"/>
    </xf>
    <xf numFmtId="0" fontId="22" fillId="12" borderId="4" xfId="0" applyFont="1" applyFill="1" applyBorder="1" applyProtection="1"/>
    <xf numFmtId="0" fontId="40" fillId="12" borderId="4" xfId="0" applyFont="1" applyFill="1" applyBorder="1" applyProtection="1"/>
    <xf numFmtId="0" fontId="40" fillId="21" borderId="4" xfId="0" applyFont="1" applyFill="1" applyBorder="1" applyAlignment="1" applyProtection="1">
      <alignment horizontal="center" vertical="center"/>
    </xf>
    <xf numFmtId="0" fontId="54" fillId="4" borderId="3" xfId="0" applyFont="1" applyFill="1" applyBorder="1" applyAlignment="1" applyProtection="1">
      <alignment horizontal="left" vertical="center" wrapText="1" indent="1" shrinkToFit="1"/>
    </xf>
    <xf numFmtId="0" fontId="41" fillId="24" borderId="3" xfId="0" applyFont="1" applyFill="1" applyBorder="1" applyAlignment="1" applyProtection="1">
      <alignment horizontal="center" vertical="center"/>
    </xf>
    <xf numFmtId="0" fontId="43" fillId="0" borderId="4" xfId="0" applyFont="1" applyBorder="1" applyAlignment="1" applyProtection="1">
      <alignment horizontal="center" vertical="center"/>
    </xf>
    <xf numFmtId="0" fontId="54" fillId="4" borderId="4" xfId="0" applyFont="1" applyFill="1" applyBorder="1" applyAlignment="1" applyProtection="1">
      <alignment horizontal="left" vertical="center" wrapText="1" indent="1" shrinkToFit="1"/>
    </xf>
    <xf numFmtId="0" fontId="22" fillId="0" borderId="4" xfId="0" applyFont="1" applyFill="1" applyBorder="1" applyProtection="1"/>
    <xf numFmtId="0" fontId="40" fillId="16" borderId="4" xfId="0" applyFont="1" applyFill="1" applyBorder="1" applyAlignment="1" applyProtection="1">
      <alignment horizontal="center" vertical="center"/>
    </xf>
    <xf numFmtId="0" fontId="40" fillId="0" borderId="4" xfId="0" applyFont="1" applyFill="1" applyBorder="1" applyProtection="1"/>
    <xf numFmtId="0" fontId="40" fillId="0" borderId="4" xfId="0" applyFont="1" applyBorder="1" applyAlignment="1" applyProtection="1">
      <alignment horizontal="left" vertical="center"/>
    </xf>
    <xf numFmtId="0" fontId="40" fillId="0" borderId="3" xfId="0" applyFont="1" applyBorder="1" applyAlignment="1" applyProtection="1">
      <alignment horizontal="left" vertical="center"/>
    </xf>
    <xf numFmtId="0" fontId="41" fillId="27" borderId="7" xfId="0" applyFont="1" applyFill="1" applyBorder="1" applyAlignment="1" applyProtection="1">
      <alignment horizontal="center" vertical="center"/>
    </xf>
    <xf numFmtId="0" fontId="50" fillId="27" borderId="4" xfId="0" applyFont="1" applyFill="1" applyBorder="1" applyAlignment="1" applyProtection="1">
      <alignment horizontal="left" vertical="center" indent="1" shrinkToFit="1"/>
    </xf>
    <xf numFmtId="0" fontId="50" fillId="27" borderId="7" xfId="0" applyFont="1" applyFill="1" applyBorder="1" applyAlignment="1" applyProtection="1">
      <alignment horizontal="left" vertical="center" indent="1" shrinkToFit="1"/>
    </xf>
    <xf numFmtId="0" fontId="50" fillId="27" borderId="7" xfId="0" applyFont="1" applyFill="1" applyBorder="1" applyAlignment="1" applyProtection="1">
      <alignment horizontal="left" indent="1" shrinkToFit="1"/>
    </xf>
    <xf numFmtId="0" fontId="22" fillId="27" borderId="7" xfId="0" applyFont="1" applyFill="1" applyBorder="1" applyProtection="1"/>
    <xf numFmtId="0" fontId="40" fillId="27" borderId="7" xfId="0" applyFont="1" applyFill="1" applyBorder="1" applyAlignment="1" applyProtection="1">
      <alignment horizontal="center" vertical="center"/>
    </xf>
    <xf numFmtId="0" fontId="40" fillId="27" borderId="7" xfId="0" applyFont="1" applyFill="1" applyBorder="1" applyProtection="1"/>
    <xf numFmtId="0" fontId="32" fillId="27" borderId="4" xfId="0" applyFont="1" applyFill="1" applyBorder="1" applyAlignment="1" applyProtection="1">
      <alignment horizontal="center" vertical="center"/>
    </xf>
    <xf numFmtId="0" fontId="50" fillId="27" borderId="4" xfId="0" applyFont="1" applyFill="1" applyBorder="1" applyAlignment="1" applyProtection="1">
      <alignment horizontal="left" indent="1" shrinkToFit="1"/>
    </xf>
    <xf numFmtId="0" fontId="22" fillId="27" borderId="4" xfId="0" applyFont="1" applyFill="1" applyBorder="1" applyProtection="1"/>
    <xf numFmtId="0" fontId="40" fillId="27" borderId="4" xfId="0" applyFont="1" applyFill="1" applyBorder="1" applyAlignment="1" applyProtection="1">
      <alignment horizontal="center" vertical="center"/>
    </xf>
    <xf numFmtId="0" fontId="40" fillId="27" borderId="4" xfId="0" applyFont="1" applyFill="1" applyBorder="1" applyProtection="1"/>
    <xf numFmtId="0" fontId="41" fillId="27" borderId="4" xfId="0" applyFont="1" applyFill="1" applyBorder="1" applyAlignment="1" applyProtection="1">
      <alignment horizontal="center" vertical="center"/>
    </xf>
    <xf numFmtId="0" fontId="22" fillId="32" borderId="0" xfId="0" applyFont="1" applyFill="1" applyProtection="1"/>
    <xf numFmtId="0" fontId="22" fillId="32" borderId="0" xfId="0" applyFont="1" applyFill="1" applyAlignment="1" applyProtection="1">
      <alignment horizontal="left" vertical="center"/>
    </xf>
    <xf numFmtId="0" fontId="22" fillId="32" borderId="0" xfId="0" applyFont="1" applyFill="1" applyAlignment="1" applyProtection="1">
      <alignment vertical="center"/>
    </xf>
    <xf numFmtId="0" fontId="32" fillId="32" borderId="0" xfId="0" applyFont="1" applyFill="1" applyAlignment="1" applyProtection="1">
      <alignment vertical="center"/>
    </xf>
    <xf numFmtId="0" fontId="32" fillId="32" borderId="0" xfId="0" applyFont="1" applyFill="1" applyProtection="1"/>
    <xf numFmtId="0" fontId="57" fillId="32" borderId="0" xfId="0" applyFont="1" applyFill="1" applyProtection="1"/>
    <xf numFmtId="0" fontId="58" fillId="32" borderId="0" xfId="0" applyFont="1" applyFill="1" applyAlignment="1" applyProtection="1">
      <alignment horizontal="left" vertical="center" indent="1" shrinkToFit="1"/>
    </xf>
    <xf numFmtId="0" fontId="58" fillId="32" borderId="0" xfId="0" applyFont="1" applyFill="1" applyAlignment="1" applyProtection="1">
      <alignment horizontal="left" indent="1" shrinkToFit="1"/>
    </xf>
    <xf numFmtId="0" fontId="59" fillId="32" borderId="0" xfId="0" applyFont="1" applyFill="1" applyProtection="1"/>
    <xf numFmtId="0" fontId="27" fillId="32" borderId="0" xfId="0" applyFont="1" applyFill="1" applyProtection="1"/>
    <xf numFmtId="0" fontId="28" fillId="32" borderId="0" xfId="0" applyFont="1" applyFill="1" applyProtection="1"/>
    <xf numFmtId="0" fontId="57" fillId="32" borderId="0" xfId="0" applyFont="1" applyFill="1" applyAlignment="1" applyProtection="1">
      <alignment horizontal="center" vertical="center"/>
    </xf>
    <xf numFmtId="0" fontId="27" fillId="32" borderId="0" xfId="0" applyFont="1" applyFill="1" applyAlignment="1" applyProtection="1">
      <alignment horizontal="center" vertical="center"/>
    </xf>
    <xf numFmtId="0" fontId="28" fillId="32" borderId="0" xfId="0" applyFont="1" applyFill="1" applyAlignment="1" applyProtection="1">
      <alignment horizontal="center" vertical="center"/>
    </xf>
    <xf numFmtId="0" fontId="58" fillId="32" borderId="0" xfId="0" applyFont="1" applyFill="1" applyBorder="1" applyAlignment="1" applyProtection="1">
      <alignment horizontal="left" vertical="center" indent="1" shrinkToFit="1"/>
    </xf>
    <xf numFmtId="0" fontId="58" fillId="32" borderId="0" xfId="0" applyFont="1" applyFill="1" applyBorder="1" applyAlignment="1" applyProtection="1">
      <alignment horizontal="left" indent="1" shrinkToFit="1"/>
    </xf>
    <xf numFmtId="0" fontId="57" fillId="32" borderId="5" xfId="0" applyFont="1" applyFill="1" applyBorder="1" applyAlignment="1" applyProtection="1">
      <alignment horizontal="center" vertical="center"/>
    </xf>
    <xf numFmtId="0" fontId="58" fillId="32" borderId="5" xfId="0" applyFont="1" applyFill="1" applyBorder="1" applyAlignment="1" applyProtection="1">
      <alignment horizontal="left" vertical="center" indent="1" shrinkToFit="1"/>
    </xf>
    <xf numFmtId="0" fontId="58" fillId="32" borderId="5" xfId="0" applyFont="1" applyFill="1" applyBorder="1" applyAlignment="1" applyProtection="1">
      <alignment horizontal="left" indent="1" shrinkToFit="1"/>
    </xf>
    <xf numFmtId="0" fontId="59" fillId="32" borderId="5" xfId="0" applyFont="1" applyFill="1" applyBorder="1" applyProtection="1"/>
    <xf numFmtId="0" fontId="27" fillId="32" borderId="5" xfId="0" applyFont="1" applyFill="1" applyBorder="1" applyAlignment="1" applyProtection="1">
      <alignment horizontal="center" vertical="center"/>
    </xf>
    <xf numFmtId="0" fontId="27" fillId="32" borderId="5" xfId="0" applyFont="1" applyFill="1" applyBorder="1" applyProtection="1"/>
    <xf numFmtId="0" fontId="28" fillId="32" borderId="5" xfId="0" applyFont="1" applyFill="1" applyBorder="1" applyAlignment="1" applyProtection="1">
      <alignment horizontal="center" vertical="center"/>
    </xf>
    <xf numFmtId="0" fontId="58" fillId="32" borderId="22" xfId="0" applyFont="1" applyFill="1" applyBorder="1" applyAlignment="1" applyProtection="1">
      <alignment horizontal="left" vertical="center" indent="1" shrinkToFit="1"/>
    </xf>
    <xf numFmtId="0" fontId="27" fillId="32" borderId="22" xfId="0" applyFont="1" applyFill="1" applyBorder="1" applyAlignment="1" applyProtection="1">
      <alignment horizontal="center" vertical="center"/>
    </xf>
    <xf numFmtId="0" fontId="41" fillId="33" borderId="4" xfId="0" applyFont="1" applyFill="1" applyBorder="1" applyAlignment="1" applyProtection="1">
      <alignment horizontal="center" vertical="center"/>
    </xf>
    <xf numFmtId="0" fontId="41" fillId="27" borderId="3" xfId="0" applyFont="1" applyFill="1" applyBorder="1" applyAlignment="1" applyProtection="1">
      <alignment horizontal="center" vertical="center"/>
    </xf>
    <xf numFmtId="0" fontId="42" fillId="27" borderId="4" xfId="0" applyFont="1" applyFill="1" applyBorder="1" applyAlignment="1" applyProtection="1">
      <alignment horizontal="center" vertical="center"/>
    </xf>
    <xf numFmtId="0" fontId="42" fillId="27" borderId="1" xfId="0" applyFont="1" applyFill="1" applyBorder="1" applyAlignment="1" applyProtection="1">
      <alignment horizontal="center" vertical="center"/>
    </xf>
    <xf numFmtId="0" fontId="42" fillId="27" borderId="3" xfId="0" applyFont="1" applyFill="1" applyBorder="1" applyAlignment="1" applyProtection="1">
      <alignment horizontal="center" vertical="center"/>
    </xf>
    <xf numFmtId="0" fontId="50" fillId="27" borderId="3" xfId="0" applyFont="1" applyFill="1" applyBorder="1" applyAlignment="1" applyProtection="1">
      <alignment horizontal="left" vertical="center" wrapText="1" indent="1" shrinkToFit="1"/>
    </xf>
    <xf numFmtId="0" fontId="50" fillId="27" borderId="4" xfId="0" applyFont="1" applyFill="1" applyBorder="1" applyAlignment="1" applyProtection="1">
      <alignment horizontal="left" vertical="center" wrapText="1" indent="1" shrinkToFit="1"/>
    </xf>
    <xf numFmtId="0" fontId="50" fillId="27" borderId="1" xfId="0" applyFont="1" applyFill="1" applyBorder="1" applyAlignment="1" applyProtection="1">
      <alignment horizontal="left" vertical="center" wrapText="1" indent="1" shrinkToFit="1"/>
    </xf>
    <xf numFmtId="0" fontId="54" fillId="27" borderId="1" xfId="0" applyFont="1" applyFill="1" applyBorder="1" applyAlignment="1" applyProtection="1">
      <alignment horizontal="left" vertical="center" wrapText="1" indent="1" shrinkToFit="1"/>
    </xf>
    <xf numFmtId="0" fontId="54" fillId="27" borderId="3" xfId="0" applyFont="1" applyFill="1" applyBorder="1" applyAlignment="1" applyProtection="1">
      <alignment horizontal="left" vertical="center" wrapText="1" indent="1" shrinkToFit="1"/>
    </xf>
    <xf numFmtId="0" fontId="50" fillId="27" borderId="7" xfId="0" applyFont="1" applyFill="1" applyBorder="1" applyAlignment="1" applyProtection="1">
      <alignment horizontal="left" vertical="center" wrapText="1" indent="1" shrinkToFit="1"/>
    </xf>
    <xf numFmtId="0" fontId="54" fillId="27" borderId="4" xfId="0" applyFont="1" applyFill="1" applyBorder="1" applyAlignment="1" applyProtection="1">
      <alignment horizontal="left" vertical="center" indent="1" shrinkToFit="1"/>
    </xf>
    <xf numFmtId="0" fontId="54" fillId="27" borderId="4" xfId="0" applyFont="1" applyFill="1" applyBorder="1" applyAlignment="1" applyProtection="1">
      <alignment horizontal="left" vertical="center" wrapText="1" indent="1" shrinkToFit="1"/>
    </xf>
    <xf numFmtId="0" fontId="28" fillId="32" borderId="0" xfId="0" applyFont="1" applyFill="1" applyAlignment="1" applyProtection="1">
      <alignment vertical="center"/>
    </xf>
    <xf numFmtId="0" fontId="28" fillId="32" borderId="0" xfId="0" applyFont="1" applyFill="1" applyBorder="1" applyAlignment="1" applyProtection="1">
      <alignment vertical="center"/>
    </xf>
    <xf numFmtId="0" fontId="28" fillId="32" borderId="5" xfId="0" applyFont="1" applyFill="1" applyBorder="1" applyAlignment="1" applyProtection="1">
      <alignment horizontal="left" vertical="center"/>
    </xf>
    <xf numFmtId="0" fontId="28" fillId="32" borderId="0" xfId="0" applyFont="1" applyFill="1" applyAlignment="1" applyProtection="1">
      <alignment horizontal="left" vertical="center"/>
    </xf>
    <xf numFmtId="0" fontId="60" fillId="27" borderId="0" xfId="0" applyFont="1" applyFill="1" applyBorder="1" applyAlignment="1" applyProtection="1">
      <alignment horizontal="left" vertical="center"/>
    </xf>
    <xf numFmtId="0" fontId="61" fillId="27" borderId="7" xfId="0" applyFont="1" applyFill="1" applyBorder="1" applyAlignment="1" applyProtection="1">
      <alignment horizontal="left" vertical="center"/>
    </xf>
    <xf numFmtId="0" fontId="61" fillId="27" borderId="4" xfId="0" applyFont="1" applyFill="1" applyBorder="1" applyAlignment="1" applyProtection="1">
      <alignment vertical="center"/>
    </xf>
    <xf numFmtId="0" fontId="22" fillId="12" borderId="0" xfId="0" applyFont="1" applyFill="1" applyBorder="1" applyAlignment="1" applyProtection="1">
      <alignment horizontal="center" vertical="center"/>
    </xf>
    <xf numFmtId="0" fontId="32" fillId="12" borderId="0" xfId="0" applyFont="1" applyFill="1" applyBorder="1" applyAlignment="1" applyProtection="1">
      <alignment horizontal="left" vertical="center" wrapText="1"/>
    </xf>
    <xf numFmtId="0" fontId="22" fillId="12" borderId="0" xfId="0" applyFont="1" applyFill="1" applyBorder="1" applyAlignment="1" applyProtection="1">
      <alignment horizontal="left" vertical="center"/>
    </xf>
    <xf numFmtId="0" fontId="32" fillId="12" borderId="0" xfId="0" applyFont="1" applyFill="1" applyBorder="1" applyAlignment="1" applyProtection="1">
      <alignment horizontal="center" vertical="center" wrapText="1"/>
    </xf>
    <xf numFmtId="0" fontId="22" fillId="12" borderId="0" xfId="0" applyFont="1" applyFill="1" applyBorder="1" applyAlignment="1" applyProtection="1">
      <alignment vertical="center" wrapText="1"/>
    </xf>
    <xf numFmtId="0" fontId="32" fillId="12" borderId="0" xfId="0" applyFont="1" applyFill="1" applyBorder="1" applyAlignment="1" applyProtection="1">
      <alignment horizontal="center" vertical="center"/>
    </xf>
    <xf numFmtId="10" fontId="22" fillId="12" borderId="0" xfId="0" applyNumberFormat="1" applyFont="1" applyFill="1" applyBorder="1" applyAlignment="1" applyProtection="1">
      <alignment horizontal="center" vertical="center"/>
    </xf>
    <xf numFmtId="0" fontId="0" fillId="12" borderId="0" xfId="0" applyFont="1" applyFill="1" applyBorder="1" applyProtection="1"/>
    <xf numFmtId="0" fontId="22" fillId="12" borderId="4" xfId="0" applyFont="1" applyFill="1" applyBorder="1" applyAlignment="1" applyProtection="1">
      <alignment horizontal="center" vertical="center"/>
    </xf>
    <xf numFmtId="0" fontId="50" fillId="12" borderId="4" xfId="0" applyFont="1" applyFill="1" applyBorder="1" applyAlignment="1" applyProtection="1">
      <alignment horizontal="center" vertical="center"/>
    </xf>
    <xf numFmtId="164" fontId="50" fillId="12" borderId="2" xfId="0" applyNumberFormat="1" applyFont="1" applyFill="1" applyBorder="1" applyAlignment="1" applyProtection="1">
      <alignment horizontal="center" vertical="center" textRotation="90" wrapText="1"/>
    </xf>
    <xf numFmtId="0" fontId="38" fillId="32" borderId="27" xfId="0" applyFont="1" applyFill="1" applyBorder="1" applyAlignment="1" applyProtection="1">
      <alignment horizontal="center" vertical="center" wrapText="1"/>
    </xf>
    <xf numFmtId="0" fontId="38" fillId="32" borderId="41" xfId="0" applyFont="1" applyFill="1" applyBorder="1" applyAlignment="1" applyProtection="1">
      <alignment horizontal="center" vertical="center" wrapText="1"/>
    </xf>
    <xf numFmtId="0" fontId="38" fillId="32" borderId="28" xfId="0" applyFont="1" applyFill="1" applyBorder="1" applyAlignment="1" applyProtection="1">
      <alignment horizontal="center" vertical="center" wrapText="1"/>
    </xf>
    <xf numFmtId="0" fontId="25" fillId="12" borderId="1" xfId="0" applyFont="1" applyFill="1" applyBorder="1" applyAlignment="1" applyProtection="1">
      <alignment horizontal="center" vertical="center"/>
    </xf>
    <xf numFmtId="0" fontId="25" fillId="12" borderId="1" xfId="0" applyFont="1" applyFill="1" applyBorder="1" applyAlignment="1" applyProtection="1">
      <alignment horizontal="center" vertical="center" wrapText="1"/>
    </xf>
    <xf numFmtId="0" fontId="32" fillId="32" borderId="7" xfId="0" applyFont="1" applyFill="1" applyBorder="1" applyProtection="1"/>
    <xf numFmtId="0" fontId="25" fillId="0" borderId="12" xfId="0" applyFont="1" applyBorder="1" applyAlignment="1" applyProtection="1">
      <alignment horizontal="center" vertical="center"/>
    </xf>
    <xf numFmtId="0" fontId="22" fillId="12" borderId="0" xfId="0" applyFont="1" applyFill="1" applyBorder="1" applyProtection="1"/>
    <xf numFmtId="0" fontId="22" fillId="12" borderId="0" xfId="0" applyFont="1" applyFill="1" applyBorder="1" applyAlignment="1" applyProtection="1">
      <alignment horizontal="center" vertical="center" wrapText="1"/>
    </xf>
    <xf numFmtId="0" fontId="63" fillId="29" borderId="11" xfId="0" applyFont="1" applyFill="1" applyBorder="1" applyAlignment="1" applyProtection="1">
      <alignment horizontal="center" vertical="center"/>
    </xf>
    <xf numFmtId="0" fontId="63" fillId="0" borderId="11" xfId="0" applyFont="1" applyBorder="1" applyAlignment="1" applyProtection="1">
      <alignment horizontal="center" vertical="center"/>
      <protection locked="0"/>
    </xf>
    <xf numFmtId="0" fontId="63" fillId="0" borderId="11" xfId="0" applyFont="1" applyBorder="1" applyAlignment="1" applyProtection="1">
      <alignment horizontal="center" vertical="center" wrapText="1"/>
      <protection locked="0"/>
    </xf>
    <xf numFmtId="0" fontId="63" fillId="29" borderId="12" xfId="0" applyFont="1" applyFill="1" applyBorder="1" applyAlignment="1" applyProtection="1">
      <alignment horizontal="center" vertical="center"/>
    </xf>
    <xf numFmtId="0" fontId="63" fillId="0" borderId="12" xfId="0" applyFont="1" applyBorder="1" applyAlignment="1" applyProtection="1">
      <alignment horizontal="center" vertical="center"/>
      <protection locked="0"/>
    </xf>
    <xf numFmtId="0" fontId="63" fillId="0" borderId="12" xfId="0" applyFont="1" applyBorder="1" applyAlignment="1" applyProtection="1">
      <alignment horizontal="center" vertical="center" wrapText="1"/>
      <protection locked="0"/>
    </xf>
    <xf numFmtId="0" fontId="63" fillId="29" borderId="34" xfId="0" applyFont="1" applyFill="1" applyBorder="1" applyAlignment="1" applyProtection="1">
      <alignment horizontal="center" vertical="center"/>
    </xf>
    <xf numFmtId="0" fontId="41" fillId="33" borderId="27" xfId="0" applyFont="1" applyFill="1" applyBorder="1" applyAlignment="1" applyProtection="1">
      <alignment horizontal="center" vertical="center" wrapText="1"/>
    </xf>
    <xf numFmtId="0" fontId="41" fillId="33" borderId="28" xfId="0" applyFont="1" applyFill="1" applyBorder="1" applyAlignment="1" applyProtection="1">
      <alignment horizontal="center" vertical="center" wrapText="1"/>
    </xf>
    <xf numFmtId="0" fontId="41" fillId="33" borderId="41" xfId="0" applyFont="1" applyFill="1" applyBorder="1" applyAlignment="1" applyProtection="1">
      <alignment horizontal="center" vertical="center" wrapText="1"/>
    </xf>
    <xf numFmtId="164" fontId="41" fillId="33" borderId="28" xfId="0" applyNumberFormat="1" applyFont="1" applyFill="1" applyBorder="1" applyAlignment="1" applyProtection="1">
      <alignment horizontal="center" vertical="center" wrapText="1"/>
    </xf>
    <xf numFmtId="0" fontId="35" fillId="12" borderId="0" xfId="0" applyFont="1" applyFill="1" applyBorder="1" applyAlignment="1" applyProtection="1">
      <alignment vertical="center"/>
    </xf>
    <xf numFmtId="0" fontId="41" fillId="12" borderId="0" xfId="0" applyFont="1" applyFill="1" applyBorder="1" applyAlignment="1" applyProtection="1">
      <alignment horizontal="center" vertical="center" wrapText="1"/>
    </xf>
    <xf numFmtId="0" fontId="12" fillId="12" borderId="0" xfId="0" applyFont="1" applyFill="1" applyBorder="1" applyAlignment="1" applyProtection="1">
      <alignment horizontal="right" vertical="center"/>
    </xf>
    <xf numFmtId="0" fontId="31" fillId="32" borderId="7" xfId="0" applyFont="1" applyFill="1" applyBorder="1" applyProtection="1"/>
    <xf numFmtId="164" fontId="31" fillId="0" borderId="11" xfId="0" applyNumberFormat="1" applyFont="1" applyBorder="1" applyAlignment="1" applyProtection="1">
      <alignment horizontal="center" vertical="center"/>
    </xf>
    <xf numFmtId="164" fontId="31" fillId="0" borderId="12" xfId="0" applyNumberFormat="1" applyFont="1" applyBorder="1" applyAlignment="1" applyProtection="1">
      <alignment horizontal="center" vertical="center"/>
    </xf>
    <xf numFmtId="164" fontId="31" fillId="32" borderId="7" xfId="0" applyNumberFormat="1" applyFont="1" applyFill="1" applyBorder="1" applyProtection="1"/>
    <xf numFmtId="164" fontId="31" fillId="27" borderId="30" xfId="0" applyNumberFormat="1" applyFont="1" applyFill="1" applyBorder="1" applyAlignment="1" applyProtection="1">
      <alignment horizontal="center" vertical="center"/>
    </xf>
    <xf numFmtId="164" fontId="31" fillId="27" borderId="11" xfId="0" applyNumberFormat="1" applyFont="1" applyFill="1" applyBorder="1" applyAlignment="1" applyProtection="1">
      <alignment horizontal="center" vertical="center"/>
    </xf>
    <xf numFmtId="164" fontId="31" fillId="27" borderId="0" xfId="0" applyNumberFormat="1" applyFont="1" applyFill="1" applyBorder="1" applyAlignment="1" applyProtection="1">
      <alignment horizontal="center" vertical="center"/>
    </xf>
    <xf numFmtId="164" fontId="40" fillId="2" borderId="6" xfId="0" applyNumberFormat="1" applyFont="1" applyFill="1" applyBorder="1" applyAlignment="1" applyProtection="1">
      <alignment horizontal="center" vertical="center"/>
    </xf>
    <xf numFmtId="164" fontId="30" fillId="0" borderId="16" xfId="0" applyNumberFormat="1" applyFont="1" applyBorder="1" applyProtection="1"/>
    <xf numFmtId="164" fontId="30" fillId="0" borderId="17" xfId="0" applyNumberFormat="1" applyFont="1" applyBorder="1" applyProtection="1"/>
    <xf numFmtId="164" fontId="30" fillId="0" borderId="19" xfId="0" applyNumberFormat="1" applyFont="1" applyBorder="1" applyProtection="1"/>
    <xf numFmtId="164" fontId="30" fillId="27" borderId="23" xfId="0" applyNumberFormat="1" applyFont="1" applyFill="1" applyBorder="1" applyProtection="1"/>
    <xf numFmtId="164" fontId="40" fillId="2" borderId="20" xfId="0" applyNumberFormat="1" applyFont="1" applyFill="1" applyBorder="1" applyAlignment="1" applyProtection="1">
      <alignment horizontal="center" vertical="center"/>
    </xf>
    <xf numFmtId="164" fontId="30" fillId="0" borderId="23" xfId="0" applyNumberFormat="1" applyFont="1" applyBorder="1" applyProtection="1"/>
    <xf numFmtId="164" fontId="30" fillId="27" borderId="24" xfId="0" applyNumberFormat="1" applyFont="1" applyFill="1" applyBorder="1" applyProtection="1"/>
    <xf numFmtId="164" fontId="30" fillId="0" borderId="24" xfId="0" applyNumberFormat="1" applyFont="1" applyBorder="1" applyProtection="1"/>
    <xf numFmtId="164" fontId="30" fillId="0" borderId="25" xfId="0" applyNumberFormat="1" applyFont="1" applyBorder="1" applyProtection="1"/>
    <xf numFmtId="164" fontId="45" fillId="2" borderId="20" xfId="0" applyNumberFormat="1" applyFont="1" applyFill="1" applyBorder="1" applyAlignment="1" applyProtection="1">
      <alignment horizontal="center" vertical="center"/>
    </xf>
    <xf numFmtId="164" fontId="30" fillId="27" borderId="25" xfId="0" applyNumberFormat="1" applyFont="1" applyFill="1" applyBorder="1" applyAlignment="1" applyProtection="1">
      <alignment horizontal="center" vertical="center"/>
    </xf>
    <xf numFmtId="10" fontId="31" fillId="27" borderId="18" xfId="0" applyNumberFormat="1" applyFont="1" applyFill="1" applyBorder="1" applyAlignment="1" applyProtection="1">
      <alignment horizontal="center" vertical="center"/>
    </xf>
    <xf numFmtId="10" fontId="66" fillId="27" borderId="1" xfId="0" applyNumberFormat="1" applyFont="1" applyFill="1" applyBorder="1" applyProtection="1"/>
    <xf numFmtId="10" fontId="31" fillId="12" borderId="11" xfId="0" applyNumberFormat="1" applyFont="1" applyFill="1" applyBorder="1" applyAlignment="1" applyProtection="1">
      <alignment horizontal="center" vertical="center"/>
    </xf>
    <xf numFmtId="10" fontId="31" fillId="0" borderId="11" xfId="0" applyNumberFormat="1" applyFont="1" applyBorder="1" applyAlignment="1" applyProtection="1">
      <alignment horizontal="center" vertical="center"/>
    </xf>
    <xf numFmtId="0" fontId="22" fillId="12" borderId="15" xfId="0" applyFont="1" applyFill="1" applyBorder="1" applyProtection="1"/>
    <xf numFmtId="10" fontId="31" fillId="27" borderId="4" xfId="0" applyNumberFormat="1" applyFont="1" applyFill="1" applyBorder="1" applyAlignment="1" applyProtection="1">
      <alignment horizontal="center" vertical="center"/>
    </xf>
    <xf numFmtId="10" fontId="31" fillId="12" borderId="12" xfId="0" applyNumberFormat="1" applyFont="1" applyFill="1" applyBorder="1" applyAlignment="1" applyProtection="1">
      <alignment horizontal="center" vertical="center"/>
    </xf>
    <xf numFmtId="10" fontId="31" fillId="0" borderId="12" xfId="0" applyNumberFormat="1" applyFont="1" applyBorder="1" applyAlignment="1" applyProtection="1">
      <alignment horizontal="center" vertical="center"/>
    </xf>
    <xf numFmtId="10" fontId="31" fillId="0" borderId="21" xfId="0" applyNumberFormat="1" applyFont="1" applyBorder="1" applyAlignment="1" applyProtection="1">
      <alignment horizontal="center" vertical="center"/>
    </xf>
    <xf numFmtId="0" fontId="67" fillId="0" borderId="0" xfId="0" applyFont="1" applyProtection="1"/>
    <xf numFmtId="0" fontId="67" fillId="0" borderId="0" xfId="0" applyFont="1" applyFill="1" applyProtection="1"/>
    <xf numFmtId="0" fontId="67" fillId="0" borderId="0" xfId="0" applyFont="1" applyFill="1" applyBorder="1" applyProtection="1"/>
    <xf numFmtId="164" fontId="67" fillId="0" borderId="0" xfId="0" applyNumberFormat="1" applyFont="1" applyProtection="1"/>
    <xf numFmtId="0" fontId="67" fillId="12" borderId="0" xfId="0" applyFont="1" applyFill="1" applyBorder="1" applyProtection="1"/>
    <xf numFmtId="0" fontId="30" fillId="31" borderId="0" xfId="0" applyFont="1" applyFill="1" applyBorder="1" applyAlignment="1" applyProtection="1">
      <alignment vertical="center"/>
    </xf>
    <xf numFmtId="0" fontId="45" fillId="31" borderId="39" xfId="0" applyFont="1" applyFill="1" applyBorder="1" applyAlignment="1" applyProtection="1">
      <alignment vertical="center"/>
    </xf>
    <xf numFmtId="0" fontId="48" fillId="0" borderId="0" xfId="0" applyFont="1" applyFill="1" applyBorder="1" applyAlignment="1" applyProtection="1">
      <alignment vertical="center"/>
    </xf>
    <xf numFmtId="0" fontId="48" fillId="0" borderId="0" xfId="0" applyFont="1" applyFill="1" applyBorder="1" applyAlignment="1" applyProtection="1">
      <alignment horizontal="left" vertical="center"/>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xf>
    <xf numFmtId="164" fontId="0" fillId="0" borderId="0" xfId="0" applyNumberFormat="1" applyFill="1" applyProtection="1"/>
    <xf numFmtId="0" fontId="45" fillId="31" borderId="0" xfId="0" applyFont="1" applyFill="1" applyBorder="1" applyAlignment="1" applyProtection="1">
      <alignment vertical="center"/>
    </xf>
    <xf numFmtId="0" fontId="45" fillId="31" borderId="4" xfId="0" applyFont="1" applyFill="1" applyBorder="1" applyAlignment="1" applyProtection="1">
      <alignment vertical="center"/>
    </xf>
    <xf numFmtId="0" fontId="32" fillId="31" borderId="0" xfId="0" applyFont="1" applyFill="1" applyBorder="1" applyAlignment="1" applyProtection="1">
      <alignment vertical="center"/>
    </xf>
    <xf numFmtId="0" fontId="42" fillId="31" borderId="39" xfId="0" applyFont="1" applyFill="1" applyBorder="1" applyAlignment="1" applyProtection="1">
      <alignment horizontal="left" vertical="center"/>
    </xf>
    <xf numFmtId="0" fontId="42" fillId="31" borderId="39" xfId="0" applyFont="1" applyFill="1" applyBorder="1" applyAlignment="1" applyProtection="1">
      <alignment vertical="center"/>
    </xf>
    <xf numFmtId="165" fontId="41" fillId="31" borderId="0" xfId="0" applyNumberFormat="1" applyFont="1" applyFill="1" applyBorder="1" applyAlignment="1" applyProtection="1">
      <alignment horizontal="left" vertical="center"/>
    </xf>
    <xf numFmtId="0" fontId="42" fillId="31" borderId="4" xfId="0" applyFont="1" applyFill="1" applyBorder="1" applyAlignment="1" applyProtection="1">
      <alignment vertical="center"/>
    </xf>
    <xf numFmtId="165" fontId="41" fillId="31" borderId="39" xfId="0" applyNumberFormat="1" applyFont="1" applyFill="1" applyBorder="1" applyAlignment="1" applyProtection="1">
      <alignment horizontal="right" vertical="center"/>
    </xf>
    <xf numFmtId="0" fontId="29" fillId="30" borderId="0" xfId="0" applyFont="1" applyFill="1" applyBorder="1" applyAlignment="1" applyProtection="1">
      <alignment horizontal="right" vertical="center"/>
    </xf>
    <xf numFmtId="0" fontId="29" fillId="30" borderId="0" xfId="0" applyFont="1" applyFill="1" applyBorder="1" applyAlignment="1" applyProtection="1">
      <alignment vertical="center"/>
    </xf>
    <xf numFmtId="0" fontId="29" fillId="3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165" fontId="49" fillId="0" borderId="0" xfId="0" applyNumberFormat="1" applyFont="1" applyFill="1" applyBorder="1" applyAlignment="1" applyProtection="1">
      <alignment horizontal="center" vertical="center"/>
    </xf>
    <xf numFmtId="0" fontId="30" fillId="0" borderId="0" xfId="0" applyFont="1" applyFill="1" applyBorder="1" applyAlignment="1" applyProtection="1">
      <alignment vertical="center"/>
    </xf>
    <xf numFmtId="0" fontId="40" fillId="0" borderId="0" xfId="0" applyFont="1" applyFill="1" applyBorder="1" applyAlignment="1" applyProtection="1">
      <alignment horizontal="left" vertical="center"/>
    </xf>
    <xf numFmtId="0" fontId="62" fillId="0" borderId="0" xfId="0" applyFont="1" applyFill="1" applyBorder="1" applyAlignment="1" applyProtection="1">
      <alignment horizontal="left" vertical="center"/>
    </xf>
    <xf numFmtId="0" fontId="62" fillId="0" borderId="0" xfId="0" applyFont="1" applyFill="1" applyBorder="1" applyAlignment="1" applyProtection="1">
      <alignment vertical="center"/>
    </xf>
    <xf numFmtId="0" fontId="62" fillId="0" borderId="0" xfId="0" applyFont="1" applyFill="1" applyBorder="1" applyAlignment="1" applyProtection="1">
      <alignment horizontal="right" vertical="center"/>
    </xf>
    <xf numFmtId="0" fontId="30" fillId="0" borderId="0" xfId="0" applyFont="1" applyFill="1" applyBorder="1" applyAlignment="1" applyProtection="1">
      <alignment horizontal="left" vertical="center"/>
    </xf>
    <xf numFmtId="0" fontId="64" fillId="0" borderId="0" xfId="0" applyFont="1" applyBorder="1" applyAlignment="1" applyProtection="1">
      <alignment horizontal="right" vertical="center"/>
    </xf>
    <xf numFmtId="0" fontId="38" fillId="0" borderId="22" xfId="0" applyFont="1" applyBorder="1" applyAlignment="1" applyProtection="1">
      <alignment horizontal="center" vertical="center"/>
    </xf>
    <xf numFmtId="0" fontId="0" fillId="0" borderId="0" xfId="0" applyBorder="1" applyAlignment="1" applyProtection="1">
      <alignment horizontal="center" vertical="center"/>
    </xf>
    <xf numFmtId="10" fontId="65" fillId="0" borderId="0" xfId="1" applyNumberFormat="1" applyFont="1" applyFill="1" applyBorder="1" applyAlignment="1" applyProtection="1">
      <alignment horizontal="center" vertical="center"/>
    </xf>
    <xf numFmtId="164" fontId="36" fillId="0" borderId="0" xfId="0" applyNumberFormat="1" applyFont="1" applyBorder="1" applyAlignment="1" applyProtection="1">
      <alignment horizontal="center" vertical="center"/>
    </xf>
    <xf numFmtId="164" fontId="30" fillId="0" borderId="31" xfId="0" applyNumberFormat="1" applyFont="1" applyBorder="1" applyProtection="1"/>
    <xf numFmtId="165" fontId="41" fillId="31" borderId="40" xfId="0" applyNumberFormat="1" applyFont="1" applyFill="1" applyBorder="1" applyAlignment="1" applyProtection="1">
      <alignment horizontal="right" vertical="center"/>
    </xf>
    <xf numFmtId="0" fontId="41" fillId="31" borderId="40" xfId="0" applyFont="1" applyFill="1" applyBorder="1" applyAlignment="1" applyProtection="1">
      <alignment horizontal="right" vertical="center"/>
    </xf>
    <xf numFmtId="0" fontId="41" fillId="31" borderId="0" xfId="0" applyFont="1" applyFill="1" applyBorder="1" applyAlignment="1" applyProtection="1">
      <alignment horizontal="right" vertical="center"/>
    </xf>
    <xf numFmtId="165" fontId="41" fillId="31" borderId="4" xfId="0" applyNumberFormat="1" applyFont="1" applyFill="1" applyBorder="1" applyAlignment="1" applyProtection="1">
      <alignment horizontal="left" vertical="center"/>
    </xf>
    <xf numFmtId="2" fontId="41" fillId="31" borderId="0" xfId="0" applyNumberFormat="1" applyFont="1" applyFill="1" applyBorder="1" applyAlignment="1" applyProtection="1">
      <alignment horizontal="right" vertical="center"/>
    </xf>
    <xf numFmtId="0" fontId="42" fillId="31" borderId="0" xfId="0" applyFont="1" applyFill="1" applyBorder="1" applyAlignment="1" applyProtection="1">
      <alignment vertical="center"/>
    </xf>
    <xf numFmtId="164" fontId="41" fillId="31" borderId="0" xfId="0" applyNumberFormat="1" applyFont="1" applyFill="1" applyBorder="1" applyAlignment="1" applyProtection="1">
      <alignment horizontal="right" vertical="center"/>
    </xf>
    <xf numFmtId="10" fontId="41" fillId="31" borderId="0" xfId="1" applyNumberFormat="1" applyFont="1" applyFill="1" applyBorder="1" applyAlignment="1" applyProtection="1">
      <alignment horizontal="right" vertical="center"/>
    </xf>
    <xf numFmtId="0" fontId="32" fillId="25" borderId="0" xfId="0" applyFont="1" applyFill="1" applyBorder="1" applyAlignment="1" applyProtection="1">
      <alignment horizontal="right" vertical="center"/>
    </xf>
    <xf numFmtId="0" fontId="32" fillId="25" borderId="0" xfId="0" applyFont="1" applyFill="1" applyBorder="1" applyAlignment="1" applyProtection="1">
      <alignment horizontal="left" vertical="center"/>
    </xf>
    <xf numFmtId="0" fontId="32" fillId="25" borderId="0" xfId="0" applyFont="1" applyFill="1" applyBorder="1" applyAlignment="1" applyProtection="1">
      <alignment vertical="center"/>
    </xf>
    <xf numFmtId="0" fontId="30" fillId="25" borderId="0" xfId="0" applyFont="1" applyFill="1" applyBorder="1" applyAlignment="1" applyProtection="1">
      <alignment vertical="center"/>
    </xf>
    <xf numFmtId="0" fontId="42" fillId="25" borderId="39" xfId="0" applyFont="1" applyFill="1" applyBorder="1" applyAlignment="1" applyProtection="1">
      <alignment horizontal="left" vertical="center"/>
    </xf>
    <xf numFmtId="165" fontId="69" fillId="25" borderId="0" xfId="0" applyNumberFormat="1" applyFont="1" applyFill="1" applyBorder="1" applyAlignment="1" applyProtection="1">
      <alignment horizontal="left" vertical="center"/>
    </xf>
    <xf numFmtId="164" fontId="69" fillId="25" borderId="43" xfId="0" applyNumberFormat="1" applyFont="1" applyFill="1" applyBorder="1" applyAlignment="1" applyProtection="1">
      <alignment horizontal="center" vertical="center"/>
    </xf>
    <xf numFmtId="165" fontId="69" fillId="25" borderId="25" xfId="0" applyNumberFormat="1" applyFont="1" applyFill="1" applyBorder="1" applyAlignment="1" applyProtection="1">
      <alignment horizontal="right" vertical="center"/>
    </xf>
    <xf numFmtId="10" fontId="69" fillId="25" borderId="42" xfId="0" applyNumberFormat="1" applyFont="1" applyFill="1" applyBorder="1" applyAlignment="1" applyProtection="1">
      <alignment horizontal="center" vertical="center"/>
    </xf>
    <xf numFmtId="0" fontId="28" fillId="25" borderId="0" xfId="0" applyFont="1" applyFill="1" applyBorder="1" applyAlignment="1" applyProtection="1">
      <alignment horizontal="left" vertical="center"/>
    </xf>
    <xf numFmtId="0" fontId="28" fillId="25" borderId="0" xfId="0" applyFont="1" applyFill="1" applyBorder="1" applyAlignment="1" applyProtection="1">
      <alignment horizontal="center" vertical="center"/>
    </xf>
    <xf numFmtId="0" fontId="32" fillId="25" borderId="0" xfId="0" applyFont="1" applyFill="1" applyBorder="1" applyAlignment="1" applyProtection="1">
      <alignment horizontal="center" vertical="center"/>
    </xf>
    <xf numFmtId="0" fontId="68" fillId="25" borderId="0" xfId="0" applyFont="1" applyFill="1" applyBorder="1" applyAlignment="1" applyProtection="1">
      <alignment horizontal="left" vertical="center"/>
    </xf>
    <xf numFmtId="0" fontId="70" fillId="25" borderId="0" xfId="0" applyFont="1" applyFill="1" applyBorder="1" applyAlignment="1" applyProtection="1">
      <alignment vertical="center"/>
    </xf>
    <xf numFmtId="0" fontId="19" fillId="0" borderId="0" xfId="0" applyFont="1" applyBorder="1" applyAlignment="1" applyProtection="1">
      <alignment horizontal="center" vertical="center" wrapText="1"/>
    </xf>
    <xf numFmtId="0" fontId="16" fillId="0" borderId="0" xfId="0" applyFont="1" applyFill="1" applyBorder="1" applyAlignment="1" applyProtection="1">
      <alignment horizontal="center" wrapText="1"/>
    </xf>
    <xf numFmtId="0" fontId="18" fillId="29" borderId="35" xfId="0" applyFont="1" applyFill="1" applyBorder="1" applyAlignment="1" applyProtection="1">
      <alignment horizontal="center" vertical="center" wrapText="1"/>
    </xf>
    <xf numFmtId="0" fontId="18" fillId="29" borderId="1" xfId="0" applyFont="1" applyFill="1" applyBorder="1" applyAlignment="1" applyProtection="1">
      <alignment horizontal="center" vertical="center" wrapText="1"/>
    </xf>
    <xf numFmtId="0" fontId="18" fillId="29" borderId="36" xfId="0" applyFont="1" applyFill="1" applyBorder="1" applyAlignment="1" applyProtection="1">
      <alignment horizontal="center" vertical="center" wrapText="1"/>
    </xf>
    <xf numFmtId="0" fontId="18" fillId="29" borderId="37" xfId="0" applyFont="1" applyFill="1" applyBorder="1" applyAlignment="1" applyProtection="1">
      <alignment horizontal="center" vertical="center" wrapText="1"/>
    </xf>
    <xf numFmtId="0" fontId="18" fillId="29" borderId="0" xfId="0" applyFont="1" applyFill="1" applyBorder="1" applyAlignment="1" applyProtection="1">
      <alignment horizontal="center" vertical="center" wrapText="1"/>
    </xf>
    <xf numFmtId="0" fontId="18" fillId="29" borderId="38" xfId="0" applyFont="1" applyFill="1" applyBorder="1" applyAlignment="1" applyProtection="1">
      <alignment horizontal="center" vertical="center" wrapText="1"/>
    </xf>
    <xf numFmtId="0" fontId="18" fillId="29" borderId="32" xfId="0" applyFont="1" applyFill="1" applyBorder="1" applyAlignment="1" applyProtection="1">
      <alignment horizontal="center" vertical="center" wrapText="1"/>
    </xf>
    <xf numFmtId="0" fontId="18" fillId="29" borderId="7" xfId="0" applyFont="1" applyFill="1" applyBorder="1" applyAlignment="1" applyProtection="1">
      <alignment horizontal="center" vertical="center" wrapText="1"/>
    </xf>
    <xf numFmtId="0" fontId="18" fillId="29" borderId="33" xfId="0" applyFont="1" applyFill="1" applyBorder="1" applyAlignment="1" applyProtection="1">
      <alignment horizontal="center" vertical="center" wrapText="1"/>
    </xf>
    <xf numFmtId="0" fontId="29" fillId="30" borderId="0" xfId="0" applyFont="1" applyFill="1" applyBorder="1" applyAlignment="1" applyProtection="1">
      <alignment horizontal="right"/>
    </xf>
    <xf numFmtId="0" fontId="69" fillId="25" borderId="7" xfId="0" applyFont="1" applyFill="1" applyBorder="1" applyAlignment="1" applyProtection="1">
      <alignment horizontal="right" vertical="center"/>
    </xf>
    <xf numFmtId="0" fontId="34" fillId="29" borderId="26" xfId="0" applyFont="1" applyFill="1" applyBorder="1" applyAlignment="1" applyProtection="1">
      <alignment horizontal="center" vertical="center"/>
    </xf>
    <xf numFmtId="0" fontId="34" fillId="29" borderId="2" xfId="0" applyFont="1" applyFill="1" applyBorder="1" applyAlignment="1" applyProtection="1">
      <alignment horizontal="center" vertical="center"/>
    </xf>
    <xf numFmtId="0" fontId="19" fillId="0" borderId="22" xfId="0" applyFont="1" applyBorder="1" applyAlignment="1" applyProtection="1">
      <alignment horizontal="center" vertical="center" wrapText="1"/>
    </xf>
    <xf numFmtId="0" fontId="29" fillId="30" borderId="0" xfId="0" applyFont="1" applyFill="1" applyBorder="1" applyAlignment="1" applyProtection="1">
      <alignment horizontal="left"/>
    </xf>
    <xf numFmtId="0" fontId="33" fillId="29" borderId="9" xfId="0" applyFont="1" applyFill="1" applyBorder="1" applyAlignment="1" applyProtection="1">
      <alignment horizontal="center" vertical="center" wrapText="1"/>
    </xf>
    <xf numFmtId="0" fontId="33" fillId="29" borderId="10" xfId="0" applyFont="1" applyFill="1" applyBorder="1" applyAlignment="1" applyProtection="1">
      <alignment horizontal="center" vertical="center" wrapText="1"/>
    </xf>
    <xf numFmtId="0" fontId="0" fillId="0" borderId="0" xfId="0" applyAlignment="1">
      <alignment horizontal="left" vertical="center" wrapText="1"/>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22" fillId="10" borderId="0"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0" xfId="0" applyFont="1" applyFill="1" applyBorder="1" applyAlignment="1" applyProtection="1">
      <alignment vertical="center" wrapText="1"/>
      <protection locked="0"/>
    </xf>
    <xf numFmtId="0" fontId="32" fillId="25" borderId="0" xfId="0" applyFont="1" applyFill="1" applyBorder="1" applyAlignment="1" applyProtection="1">
      <alignment horizontal="center" vertical="center"/>
    </xf>
    <xf numFmtId="0" fontId="69" fillId="25" borderId="0" xfId="0" applyFont="1" applyFill="1" applyBorder="1" applyAlignment="1" applyProtection="1">
      <alignment horizontal="right" vertical="center" wrapText="1"/>
    </xf>
    <xf numFmtId="0" fontId="22" fillId="10" borderId="0" xfId="0" applyFont="1" applyFill="1" applyBorder="1" applyAlignment="1" applyProtection="1">
      <alignment horizontal="left"/>
      <protection locked="0"/>
    </xf>
    <xf numFmtId="0" fontId="22" fillId="10" borderId="0" xfId="0" applyFont="1" applyFill="1" applyBorder="1" applyAlignment="1" applyProtection="1">
      <alignment horizontal="left" wrapText="1"/>
      <protection locked="0"/>
    </xf>
  </cellXfs>
  <cellStyles count="2">
    <cellStyle name="Normal" xfId="0" builtinId="0"/>
    <cellStyle name="Pourcentage" xfId="1" builtinId="5"/>
  </cellStyles>
  <dxfs count="31">
    <dxf>
      <font>
        <color rgb="FFC00000"/>
      </font>
      <fill>
        <patternFill>
          <bgColor rgb="FFFF9B9B"/>
        </patternFill>
      </fill>
    </dxf>
    <dxf>
      <font>
        <color rgb="FFC00000"/>
      </font>
      <fill>
        <patternFill>
          <bgColor rgb="FFFF9B9B"/>
        </patternFill>
      </fill>
    </dxf>
    <dxf>
      <font>
        <color rgb="FF006100"/>
      </font>
      <fill>
        <patternFill>
          <bgColor rgb="FFC6EFCE"/>
        </patternFill>
      </fill>
    </dxf>
    <dxf>
      <font>
        <color rgb="FF9C0006"/>
      </font>
      <fill>
        <patternFill>
          <bgColor rgb="FFFFC7CE"/>
        </patternFill>
      </fill>
    </dxf>
    <dxf>
      <font>
        <color theme="0"/>
      </font>
    </dxf>
    <dxf>
      <font>
        <color rgb="FFC00000"/>
      </font>
      <fill>
        <patternFill>
          <bgColor rgb="FFFF9B9B"/>
        </patternFill>
      </fill>
    </dxf>
    <dxf>
      <font>
        <strike val="0"/>
        <outline val="0"/>
        <shadow val="0"/>
        <u val="none"/>
        <name val="Calibri Light"/>
        <scheme val="major"/>
      </font>
      <numFmt numFmtId="14" formatCode="0.00%"/>
      <alignment horizontal="center" vertical="center" textRotation="0" wrapText="0" indent="0" justifyLastLine="0" shrinkToFit="0" readingOrder="0"/>
      <protection locked="1" hidden="0"/>
    </dxf>
    <dxf>
      <font>
        <strike val="0"/>
        <outline val="0"/>
        <shadow val="0"/>
        <u val="none"/>
        <name val="Calibri Light"/>
        <scheme val="major"/>
      </font>
      <numFmt numFmtId="14" formatCode="0.00%"/>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bottom/>
      </border>
      <protection locked="1" hidden="0"/>
    </dxf>
    <dxf>
      <font>
        <strike val="0"/>
        <outline val="0"/>
        <shadow val="0"/>
        <u val="none"/>
        <name val="Calibri Light"/>
        <scheme val="major"/>
      </font>
      <fill>
        <patternFill>
          <fgColor indexed="64"/>
          <bgColor theme="0"/>
        </patternFill>
      </fill>
      <alignment horizontal="general" vertical="center" textRotation="0" wrapText="1" indent="0" justifyLastLine="0" shrinkToFit="0" readingOrder="0"/>
      <protection locked="1" hidden="0"/>
    </dxf>
    <dxf>
      <font>
        <strike val="0"/>
        <outline val="0"/>
        <shadow val="0"/>
        <u val="none"/>
        <name val="Calibri Light"/>
        <scheme val="major"/>
      </font>
      <protection locked="1" hidden="0"/>
    </dxf>
    <dxf>
      <font>
        <strike val="0"/>
        <outline val="0"/>
        <shadow val="0"/>
        <u val="none"/>
        <name val="Calibri Light"/>
        <scheme val="maj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Light"/>
        <scheme val="major"/>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font>
        <strike val="0"/>
        <outline val="0"/>
        <shadow val="0"/>
        <u val="none"/>
        <name val="Calibri Light"/>
        <scheme val="major"/>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FF0000"/>
        <name val="Calibri Light"/>
        <scheme val="major"/>
      </font>
      <alignment horizontal="center" vertical="center" textRotation="0" wrapText="1" indent="0" justifyLastLine="0" shrinkToFit="0" readingOrder="0"/>
      <border diagonalUp="0" diagonalDown="0">
        <left style="medium">
          <color indexed="64"/>
        </left>
        <right/>
        <top style="thin">
          <color indexed="64"/>
        </top>
        <bottom style="medium">
          <color indexed="64"/>
        </bottom>
      </border>
      <protection locked="1" hidden="0"/>
    </dxf>
    <dxf>
      <font>
        <b val="0"/>
        <i val="0"/>
        <strike val="0"/>
        <condense val="0"/>
        <extend val="0"/>
        <outline val="0"/>
        <shadow val="0"/>
        <u val="none"/>
        <vertAlign val="baseline"/>
        <sz val="11"/>
        <color rgb="FFFF0000"/>
        <name val="Calibri Light"/>
        <scheme val="major"/>
      </font>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1"/>
        <color rgb="FFFF0000"/>
        <name val="Calibri Light"/>
        <scheme val="major"/>
      </font>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1"/>
        <color rgb="FFFF0000"/>
        <name val="Calibri Light"/>
        <scheme val="major"/>
      </font>
      <alignment horizontal="center" vertical="center" textRotation="0" wrapText="0" indent="0" justifyLastLine="0" shrinkToFit="0" readingOrder="0"/>
      <border diagonalUp="1" diagonalDown="0">
        <left/>
        <right style="medium">
          <color indexed="64"/>
        </right>
        <top style="thin">
          <color indexed="64"/>
        </top>
        <bottom style="medium">
          <color indexed="64"/>
        </bottom>
        <diagonal style="double">
          <color indexed="64"/>
        </diagonal>
      </border>
      <protection locked="1" hidden="0"/>
    </dxf>
    <dxf>
      <font>
        <strike val="0"/>
        <outline val="0"/>
        <shadow val="0"/>
        <u val="none"/>
        <name val="Calibri Light"/>
        <scheme val="major"/>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u val="none"/>
        <sz val="20"/>
        <color theme="1"/>
        <name val="Calibri Light"/>
        <scheme val="major"/>
      </font>
      <fill>
        <patternFill patternType="solid">
          <fgColor indexed="64"/>
          <bgColor theme="5" tint="0.59999389629810485"/>
        </patternFill>
      </fill>
      <alignment horizontal="center" vertical="center" textRotation="0" wrapText="0" indent="0" justifyLastLine="0" shrinkToFit="0" readingOrder="0"/>
      <protection locked="1" hidden="0"/>
    </dxf>
    <dxf>
      <font>
        <strike val="0"/>
        <outline val="0"/>
        <shadow val="0"/>
        <u val="none"/>
        <name val="Calibri Light"/>
        <scheme val="major"/>
      </font>
      <alignment horizontal="left" vertical="center" textRotation="0" wrapText="0" indent="0" justifyLastLine="0" shrinkToFit="0" readingOrder="0"/>
      <protection locked="1" hidden="0"/>
    </dxf>
    <dxf>
      <font>
        <strike val="0"/>
        <outline val="0"/>
        <shadow val="0"/>
        <u val="none"/>
        <name val="Calibri Light"/>
        <scheme val="major"/>
      </font>
      <fill>
        <patternFill patternType="solid">
          <fgColor indexed="64"/>
          <bgColor rgb="FF578537"/>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1"/>
        <color theme="1"/>
        <name val="Calibri Light"/>
        <scheme val="major"/>
      </font>
      <alignment horizontal="center" vertical="center" textRotation="0" wrapText="0" indent="0" justifyLastLine="0" shrinkToFit="0" readingOrder="0"/>
      <protection locked="1" hidden="0"/>
    </dxf>
    <dxf>
      <font>
        <strike val="0"/>
        <outline val="0"/>
        <shadow val="0"/>
        <u val="none"/>
        <sz val="20"/>
        <color theme="1"/>
        <name val="Calibri Light"/>
        <scheme val="major"/>
      </font>
      <fill>
        <patternFill patternType="solid">
          <fgColor indexed="64"/>
          <bgColor theme="7" tint="0.79998168889431442"/>
        </patternFill>
      </fill>
      <alignment horizontal="left" vertical="center" textRotation="0" wrapText="1" indent="0" justifyLastLine="0" shrinkToFit="0" readingOrder="0"/>
      <protection locked="1" hidden="0"/>
    </dxf>
    <dxf>
      <font>
        <strike val="0"/>
        <outline val="0"/>
        <shadow val="0"/>
        <u val="none"/>
        <name val="Calibri Light"/>
        <scheme val="major"/>
      </font>
      <alignment horizontal="general" vertical="center" textRotation="0" wrapText="1" indent="0" justifyLastLine="0" shrinkToFit="0" readingOrder="0"/>
      <protection locked="1" hidden="0"/>
    </dxf>
    <dxf>
      <font>
        <strike val="0"/>
        <outline val="0"/>
        <shadow val="0"/>
        <u val="none"/>
        <name val="Calibri Light"/>
        <scheme val="major"/>
      </font>
      <fill>
        <patternFill patternType="solid">
          <fgColor indexed="64"/>
          <bgColor theme="4" tint="0.79998168889431442"/>
        </patternFill>
      </fill>
      <alignment horizontal="center" vertical="center" textRotation="0" wrapText="1" indent="0" justifyLastLine="0" shrinkToFit="0" readingOrder="0"/>
      <protection locked="1" hidden="0"/>
    </dxf>
    <dxf>
      <font>
        <strike val="0"/>
        <outline val="0"/>
        <shadow val="0"/>
        <u val="none"/>
        <name val="Calibri Light"/>
        <scheme val="major"/>
      </font>
      <alignment horizontal="left" vertical="center" textRotation="0" wrapText="0" indent="0" justifyLastLine="0" shrinkToFit="0" readingOrder="0"/>
      <protection locked="1" hidden="0"/>
    </dxf>
    <dxf>
      <font>
        <strike val="0"/>
        <outline val="0"/>
        <shadow val="0"/>
        <u val="none"/>
        <name val="Calibri Light"/>
        <scheme val="major"/>
      </font>
      <alignment horizontal="left" vertical="center" textRotation="0" wrapText="1" indent="0" justifyLastLine="0" shrinkToFit="0" readingOrder="0"/>
      <protection locked="1" hidden="0"/>
    </dxf>
    <dxf>
      <font>
        <b/>
        <i val="0"/>
        <strike val="0"/>
        <condense val="0"/>
        <extend val="0"/>
        <outline val="0"/>
        <shadow val="0"/>
        <u val="none"/>
        <vertAlign val="baseline"/>
        <sz val="11"/>
        <color theme="1"/>
        <name val="Calibri Light"/>
        <scheme val="major"/>
      </font>
      <alignment horizontal="center" vertical="center" textRotation="0" wrapText="0" indent="0" justifyLastLine="0" shrinkToFit="0" readingOrder="0"/>
      <protection locked="1" hidden="0"/>
    </dxf>
    <dxf>
      <font>
        <strike val="0"/>
        <outline val="0"/>
        <shadow val="0"/>
        <u val="none"/>
        <name val="Calibri Light"/>
        <scheme val="major"/>
      </font>
      <protection locked="1" hidden="0"/>
    </dxf>
    <dxf>
      <border outline="0">
        <bottom style="medium">
          <color indexed="64"/>
        </bottom>
      </border>
    </dxf>
    <dxf>
      <font>
        <strike val="0"/>
        <outline val="0"/>
        <shadow val="0"/>
        <u val="none"/>
        <name val="Calibri Light"/>
        <scheme val="major"/>
      </font>
      <protection locked="1" hidden="0"/>
    </dxf>
  </dxfs>
  <tableStyles count="0" defaultTableStyle="TableStyleMedium2" defaultPivotStyle="PivotStyleLight16"/>
  <colors>
    <mruColors>
      <color rgb="FFFDECE3"/>
      <color rgb="FFFF0066"/>
      <color rgb="FFD0E5C1"/>
      <color rgb="FFFDF3ED"/>
      <color rgb="FFFBE4D5"/>
      <color rgb="FFF09156"/>
      <color rgb="FF89BF65"/>
      <color rgb="FF7CB854"/>
      <color rgb="FFFF99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13</xdr:col>
      <xdr:colOff>1663700</xdr:colOff>
      <xdr:row>3</xdr:row>
      <xdr:rowOff>379895</xdr:rowOff>
    </xdr:from>
    <xdr:to>
      <xdr:col>14</xdr:col>
      <xdr:colOff>446532</xdr:colOff>
      <xdr:row>7</xdr:row>
      <xdr:rowOff>3821</xdr:rowOff>
    </xdr:to>
    <xdr:sp macro="" textlink="">
      <xdr:nvSpPr>
        <xdr:cNvPr id="2" name="Flèche vers le bas 1"/>
        <xdr:cNvSpPr/>
      </xdr:nvSpPr>
      <xdr:spPr>
        <a:xfrm>
          <a:off x="22121743" y="2433982"/>
          <a:ext cx="886615" cy="11644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oneCellAnchor>
    <xdr:from>
      <xdr:col>12</xdr:col>
      <xdr:colOff>1732703</xdr:colOff>
      <xdr:row>1</xdr:row>
      <xdr:rowOff>345663</xdr:rowOff>
    </xdr:from>
    <xdr:ext cx="4826019" cy="2072860"/>
    <xdr:sp macro="" textlink="">
      <xdr:nvSpPr>
        <xdr:cNvPr id="3" name="Rectangle 2"/>
        <xdr:cNvSpPr/>
      </xdr:nvSpPr>
      <xdr:spPr>
        <a:xfrm>
          <a:off x="21246529" y="1952489"/>
          <a:ext cx="4826019" cy="2072860"/>
        </a:xfrm>
        <a:prstGeom prst="rect">
          <a:avLst/>
        </a:prstGeom>
        <a:noFill/>
      </xdr:spPr>
      <xdr:txBody>
        <a:bodyPr wrap="none" lIns="91440" tIns="45720" rIns="91440" bIns="45720">
          <a:noAutofit/>
        </a:bodyPr>
        <a:lstStyle/>
        <a:p>
          <a:pPr lvl="0" algn="ctr"/>
          <a:r>
            <a:rPr lang="fr-FR" sz="5400" b="1" cap="none" spc="0">
              <a:ln w="6600">
                <a:solidFill>
                  <a:schemeClr val="accent2"/>
                </a:solidFill>
                <a:prstDash val="solid"/>
              </a:ln>
              <a:solidFill>
                <a:srgbClr val="FFFFFF"/>
              </a:solidFill>
              <a:effectLst>
                <a:outerShdw dist="38100" dir="2700000" algn="tl" rotWithShape="0">
                  <a:schemeClr val="accent2"/>
                </a:outerShdw>
              </a:effectLst>
            </a:rPr>
            <a:t>Validation</a:t>
          </a:r>
          <a:r>
            <a:rPr lang="fr-FR" sz="5400" b="1" cap="none" spc="0" baseline="0">
              <a:ln w="6600">
                <a:solidFill>
                  <a:schemeClr val="accent2"/>
                </a:solidFill>
                <a:prstDash val="solid"/>
              </a:ln>
              <a:solidFill>
                <a:srgbClr val="FFFFFF"/>
              </a:solidFill>
              <a:effectLst>
                <a:outerShdw dist="38100" dir="2700000" algn="tl" rotWithShape="0">
                  <a:schemeClr val="accent2"/>
                </a:outerShdw>
              </a:effectLst>
            </a:rPr>
            <a:t> des mesures </a:t>
          </a:r>
        </a:p>
        <a:p>
          <a:pPr lvl="0" algn="ctr"/>
          <a:r>
            <a:rPr lang="fr-FR" sz="5400" b="1" cap="none" spc="0" baseline="0">
              <a:ln w="6600">
                <a:solidFill>
                  <a:schemeClr val="accent2"/>
                </a:solidFill>
                <a:prstDash val="solid"/>
              </a:ln>
              <a:solidFill>
                <a:srgbClr val="FFFFFF"/>
              </a:solidFill>
              <a:effectLst>
                <a:outerShdw dist="38100" dir="2700000" algn="tl" rotWithShape="0">
                  <a:schemeClr val="accent2"/>
                </a:outerShdw>
              </a:effectLst>
            </a:rPr>
            <a:t>par le demandeur </a:t>
          </a:r>
          <a:r>
            <a:rPr lang="fr-FR" sz="5400" b="1" cap="none" spc="0">
              <a:ln w="6600">
                <a:solidFill>
                  <a:schemeClr val="accent2"/>
                </a:solidFill>
                <a:prstDash val="solid"/>
              </a:ln>
              <a:solidFill>
                <a:srgbClr val="FFFFFF"/>
              </a:solidFill>
              <a:effectLst>
                <a:outerShdw dist="38100" dir="2700000" algn="tl" rotWithShape="0">
                  <a:schemeClr val="accent2"/>
                </a:outerShdw>
              </a:effectLst>
            </a:rPr>
            <a:t>ici</a:t>
          </a:r>
        </a:p>
      </xdr:txBody>
    </xdr:sp>
    <xdr:clientData/>
  </xdr:oneCellAnchor>
  <xdr:oneCellAnchor>
    <xdr:from>
      <xdr:col>13</xdr:col>
      <xdr:colOff>0</xdr:colOff>
      <xdr:row>8</xdr:row>
      <xdr:rowOff>0</xdr:rowOff>
    </xdr:from>
    <xdr:ext cx="4826019" cy="2412999"/>
    <xdr:sp macro="" textlink="">
      <xdr:nvSpPr>
        <xdr:cNvPr id="4" name="Rectangle 3"/>
        <xdr:cNvSpPr/>
      </xdr:nvSpPr>
      <xdr:spPr>
        <a:xfrm>
          <a:off x="20458043" y="4041913"/>
          <a:ext cx="4826019" cy="2412999"/>
        </a:xfrm>
        <a:prstGeom prst="rect">
          <a:avLst/>
        </a:prstGeom>
        <a:noFill/>
      </xdr:spPr>
      <xdr:txBody>
        <a:bodyPr wrap="none" lIns="91440" tIns="45720" rIns="91440" bIns="45720">
          <a:noAutofit/>
        </a:bodyPr>
        <a:lstStyle/>
        <a:p>
          <a:pPr lvl="0" algn="ctr"/>
          <a:endParaRPr lang="fr-FR" sz="5400" b="1" cap="none" spc="0">
            <a:ln w="6600">
              <a:solidFill>
                <a:schemeClr val="accent2"/>
              </a:solidFill>
              <a:prstDash val="solid"/>
            </a:ln>
            <a:solidFill>
              <a:srgbClr val="FFFFFF"/>
            </a:solidFill>
            <a:effectLst>
              <a:outerShdw dist="38100" dir="2700000" algn="tl" rotWithShape="0">
                <a:schemeClr val="accent2"/>
              </a:outerShdw>
            </a:effectLst>
          </a:endParaRPr>
        </a:p>
      </xdr:txBody>
    </xdr:sp>
    <xdr:clientData/>
  </xdr:oneCellAnchor>
  <xdr:twoCellAnchor editAs="oneCell">
    <xdr:from>
      <xdr:col>11</xdr:col>
      <xdr:colOff>593357</xdr:colOff>
      <xdr:row>0</xdr:row>
      <xdr:rowOff>0</xdr:rowOff>
    </xdr:from>
    <xdr:to>
      <xdr:col>13</xdr:col>
      <xdr:colOff>1618636</xdr:colOff>
      <xdr:row>0</xdr:row>
      <xdr:rowOff>1325217</xdr:rowOff>
    </xdr:to>
    <xdr:pic>
      <xdr:nvPicPr>
        <xdr:cNvPr id="5" name="Image 4">
          <a:extLst>
            <a:ext uri="{FF2B5EF4-FFF2-40B4-BE49-F238E27FC236}">
              <a16:creationId xmlns:a16="http://schemas.microsoft.com/office/drawing/2014/main" xmlns="" id="{9EC0CB91-4700-4462-B8A2-16B9C4999AB0}"/>
            </a:ext>
          </a:extLst>
        </xdr:cNvPr>
        <xdr:cNvPicPr>
          <a:picLocks noChangeAspect="1"/>
        </xdr:cNvPicPr>
      </xdr:nvPicPr>
      <xdr:blipFill>
        <a:blip xmlns:r="http://schemas.openxmlformats.org/officeDocument/2006/relationships" r:embed="rId1"/>
        <a:stretch>
          <a:fillRect/>
        </a:stretch>
      </xdr:blipFill>
      <xdr:spPr>
        <a:xfrm>
          <a:off x="18682574" y="0"/>
          <a:ext cx="4553671" cy="1325217"/>
        </a:xfrm>
        <a:prstGeom prst="rect">
          <a:avLst/>
        </a:prstGeom>
      </xdr:spPr>
    </xdr:pic>
    <xdr:clientData/>
  </xdr:twoCellAnchor>
  <xdr:twoCellAnchor editAs="oneCell">
    <xdr:from>
      <xdr:col>13</xdr:col>
      <xdr:colOff>1787719</xdr:colOff>
      <xdr:row>0</xdr:row>
      <xdr:rowOff>153062</xdr:rowOff>
    </xdr:from>
    <xdr:to>
      <xdr:col>16</xdr:col>
      <xdr:colOff>348532</xdr:colOff>
      <xdr:row>0</xdr:row>
      <xdr:rowOff>1357952</xdr:rowOff>
    </xdr:to>
    <xdr:pic>
      <xdr:nvPicPr>
        <xdr:cNvPr id="10" name="Image 9"/>
        <xdr:cNvPicPr>
          <a:picLocks noChangeAspect="1"/>
        </xdr:cNvPicPr>
      </xdr:nvPicPr>
      <xdr:blipFill>
        <a:blip xmlns:r="http://schemas.openxmlformats.org/officeDocument/2006/relationships" r:embed="rId2"/>
        <a:stretch>
          <a:fillRect/>
        </a:stretch>
      </xdr:blipFill>
      <xdr:spPr>
        <a:xfrm>
          <a:off x="23519959" y="153062"/>
          <a:ext cx="4915893" cy="1204890"/>
        </a:xfrm>
        <a:prstGeom prst="rect">
          <a:avLst/>
        </a:prstGeom>
      </xdr:spPr>
    </xdr:pic>
    <xdr:clientData/>
  </xdr:twoCellAnchor>
  <xdr:oneCellAnchor>
    <xdr:from>
      <xdr:col>8</xdr:col>
      <xdr:colOff>960121</xdr:colOff>
      <xdr:row>6</xdr:row>
      <xdr:rowOff>76200</xdr:rowOff>
    </xdr:from>
    <xdr:ext cx="2270760" cy="716280"/>
    <xdr:sp macro="" textlink="">
      <xdr:nvSpPr>
        <xdr:cNvPr id="7" name="Rectangle 6"/>
        <xdr:cNvSpPr/>
      </xdr:nvSpPr>
      <xdr:spPr>
        <a:xfrm>
          <a:off x="15803881" y="4785360"/>
          <a:ext cx="2270760" cy="716280"/>
        </a:xfrm>
        <a:prstGeom prst="rect">
          <a:avLst/>
        </a:prstGeom>
        <a:noFill/>
      </xdr:spPr>
      <xdr:txBody>
        <a:bodyPr wrap="none" lIns="91440" tIns="45720" rIns="91440" bIns="45720">
          <a:noAutofit/>
        </a:bodyPr>
        <a:lstStyle/>
        <a:p>
          <a:pPr lvl="0" algn="ctr"/>
          <a:r>
            <a:rPr lang="fr-FR" sz="2000" b="1" cap="none" spc="0">
              <a:ln w="6600">
                <a:solidFill>
                  <a:schemeClr val="accent2"/>
                </a:solidFill>
                <a:prstDash val="solid"/>
              </a:ln>
              <a:solidFill>
                <a:srgbClr val="FFFFFF"/>
              </a:solidFill>
              <a:effectLst>
                <a:outerShdw dist="38100" dir="2700000" algn="tl" rotWithShape="0">
                  <a:schemeClr val="accent2"/>
                </a:outerShdw>
              </a:effectLst>
            </a:rPr>
            <a:t>Champs à remplir </a:t>
          </a:r>
        </a:p>
        <a:p>
          <a:pPr lvl="0" algn="ctr"/>
          <a:r>
            <a:rPr lang="fr-FR" sz="2000" b="1" cap="none" spc="0">
              <a:ln w="6600">
                <a:solidFill>
                  <a:schemeClr val="accent2"/>
                </a:solidFill>
                <a:prstDash val="solid"/>
              </a:ln>
              <a:solidFill>
                <a:srgbClr val="FFFFFF"/>
              </a:solidFill>
              <a:effectLst>
                <a:outerShdw dist="38100" dir="2700000" algn="tl" rotWithShape="0">
                  <a:schemeClr val="accent2"/>
                </a:outerShdw>
              </a:effectLst>
            </a:rPr>
            <a:t>par le demandeur</a:t>
          </a:r>
        </a:p>
      </xdr:txBody>
    </xdr:sp>
    <xdr:clientData/>
  </xdr:oneCellAnchor>
  <xdr:oneCellAnchor>
    <xdr:from>
      <xdr:col>8</xdr:col>
      <xdr:colOff>990600</xdr:colOff>
      <xdr:row>10</xdr:row>
      <xdr:rowOff>121920</xdr:rowOff>
    </xdr:from>
    <xdr:ext cx="2270760" cy="716280"/>
    <xdr:sp macro="" textlink="">
      <xdr:nvSpPr>
        <xdr:cNvPr id="9" name="Rectangle 8"/>
        <xdr:cNvSpPr/>
      </xdr:nvSpPr>
      <xdr:spPr>
        <a:xfrm>
          <a:off x="15834360" y="6598920"/>
          <a:ext cx="2270760" cy="716280"/>
        </a:xfrm>
        <a:prstGeom prst="rect">
          <a:avLst/>
        </a:prstGeom>
        <a:noFill/>
      </xdr:spPr>
      <xdr:txBody>
        <a:bodyPr wrap="none" lIns="91440" tIns="45720" rIns="91440" bIns="45720">
          <a:noAutofit/>
        </a:bodyPr>
        <a:lstStyle/>
        <a:p>
          <a:pPr lvl="0" algn="ctr"/>
          <a:r>
            <a:rPr lang="fr-FR" sz="2000" b="1" cap="none" spc="0">
              <a:ln w="6600">
                <a:solidFill>
                  <a:schemeClr val="accent2"/>
                </a:solidFill>
                <a:prstDash val="solid"/>
              </a:ln>
              <a:solidFill>
                <a:srgbClr val="FFFFFF"/>
              </a:solidFill>
              <a:effectLst>
                <a:outerShdw dist="38100" dir="2700000" algn="tl" rotWithShape="0">
                  <a:schemeClr val="accent2"/>
                </a:outerShdw>
              </a:effectLst>
            </a:rPr>
            <a:t>Champ à remplir </a:t>
          </a:r>
        </a:p>
        <a:p>
          <a:pPr lvl="0" algn="ctr"/>
          <a:r>
            <a:rPr lang="fr-FR" sz="2000" b="1" cap="none" spc="0">
              <a:ln w="6600">
                <a:solidFill>
                  <a:schemeClr val="accent2"/>
                </a:solidFill>
                <a:prstDash val="solid"/>
              </a:ln>
              <a:solidFill>
                <a:srgbClr val="FFFFFF"/>
              </a:solidFill>
              <a:effectLst>
                <a:outerShdw dist="38100" dir="2700000" algn="tl" rotWithShape="0">
                  <a:schemeClr val="accent2"/>
                </a:outerShdw>
              </a:effectLst>
            </a:rPr>
            <a:t>par le demandeur</a:t>
          </a:r>
        </a:p>
      </xdr:txBody>
    </xdr:sp>
    <xdr:clientData/>
  </xdr:oneCellAnchor>
  <xdr:twoCellAnchor>
    <xdr:from>
      <xdr:col>8</xdr:col>
      <xdr:colOff>189936</xdr:colOff>
      <xdr:row>6</xdr:row>
      <xdr:rowOff>106682</xdr:rowOff>
    </xdr:from>
    <xdr:to>
      <xdr:col>8</xdr:col>
      <xdr:colOff>685800</xdr:colOff>
      <xdr:row>6</xdr:row>
      <xdr:rowOff>335284</xdr:rowOff>
    </xdr:to>
    <xdr:sp macro="" textlink="">
      <xdr:nvSpPr>
        <xdr:cNvPr id="11" name="Flèche vers le bas 10"/>
        <xdr:cNvSpPr/>
      </xdr:nvSpPr>
      <xdr:spPr>
        <a:xfrm rot="5400000">
          <a:off x="15167327" y="4682211"/>
          <a:ext cx="228602" cy="49586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8</xdr:col>
      <xdr:colOff>205176</xdr:colOff>
      <xdr:row>7</xdr:row>
      <xdr:rowOff>137162</xdr:rowOff>
    </xdr:from>
    <xdr:to>
      <xdr:col>8</xdr:col>
      <xdr:colOff>701040</xdr:colOff>
      <xdr:row>7</xdr:row>
      <xdr:rowOff>365764</xdr:rowOff>
    </xdr:to>
    <xdr:sp macro="" textlink="">
      <xdr:nvSpPr>
        <xdr:cNvPr id="12" name="Flèche vers le bas 11"/>
        <xdr:cNvSpPr/>
      </xdr:nvSpPr>
      <xdr:spPr>
        <a:xfrm rot="5400000">
          <a:off x="15182567" y="5154651"/>
          <a:ext cx="228602" cy="49586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8</xdr:col>
      <xdr:colOff>266136</xdr:colOff>
      <xdr:row>10</xdr:row>
      <xdr:rowOff>198122</xdr:rowOff>
    </xdr:from>
    <xdr:to>
      <xdr:col>8</xdr:col>
      <xdr:colOff>762000</xdr:colOff>
      <xdr:row>10</xdr:row>
      <xdr:rowOff>426724</xdr:rowOff>
    </xdr:to>
    <xdr:sp macro="" textlink="">
      <xdr:nvSpPr>
        <xdr:cNvPr id="13" name="Flèche vers le bas 12"/>
        <xdr:cNvSpPr/>
      </xdr:nvSpPr>
      <xdr:spPr>
        <a:xfrm rot="5400000">
          <a:off x="15243527" y="6541491"/>
          <a:ext cx="228602" cy="49586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oneCellAnchor>
    <xdr:from>
      <xdr:col>9</xdr:col>
      <xdr:colOff>0</xdr:colOff>
      <xdr:row>85</xdr:row>
      <xdr:rowOff>350520</xdr:rowOff>
    </xdr:from>
    <xdr:ext cx="5120639" cy="1767840"/>
    <xdr:sp macro="" textlink="">
      <xdr:nvSpPr>
        <xdr:cNvPr id="16" name="Rectangle 15"/>
        <xdr:cNvSpPr/>
      </xdr:nvSpPr>
      <xdr:spPr>
        <a:xfrm>
          <a:off x="16504920" y="82174080"/>
          <a:ext cx="5120639" cy="1767840"/>
        </a:xfrm>
        <a:prstGeom prst="rect">
          <a:avLst/>
        </a:prstGeom>
        <a:noFill/>
      </xdr:spPr>
      <xdr:txBody>
        <a:bodyPr wrap="none" lIns="91440" tIns="45720" rIns="91440" bIns="45720">
          <a:noAutofit/>
        </a:bodyPr>
        <a:lstStyle/>
        <a:p>
          <a:pPr lvl="0" algn="ctr"/>
          <a:r>
            <a:rPr lang="fr-FR" sz="3600" b="1" cap="none" spc="0">
              <a:ln w="6600">
                <a:solidFill>
                  <a:schemeClr val="accent2"/>
                </a:solidFill>
                <a:prstDash val="solid"/>
              </a:ln>
              <a:solidFill>
                <a:srgbClr val="FFFFFF"/>
              </a:solidFill>
              <a:effectLst>
                <a:outerShdw dist="38100" dir="2700000" algn="tl" rotWithShape="0">
                  <a:schemeClr val="accent2"/>
                </a:outerShdw>
              </a:effectLst>
            </a:rPr>
            <a:t>Résultats à reporter </a:t>
          </a:r>
        </a:p>
        <a:p>
          <a:pPr lvl="0" algn="ctr"/>
          <a:r>
            <a:rPr lang="fr-FR" sz="3600" b="1" cap="none" spc="0">
              <a:ln w="6600">
                <a:solidFill>
                  <a:schemeClr val="accent2"/>
                </a:solidFill>
                <a:prstDash val="solid"/>
              </a:ln>
              <a:solidFill>
                <a:srgbClr val="FFFFFF"/>
              </a:solidFill>
              <a:effectLst>
                <a:outerShdw dist="38100" dir="2700000" algn="tl" rotWithShape="0">
                  <a:schemeClr val="accent2"/>
                </a:outerShdw>
              </a:effectLst>
            </a:rPr>
            <a:t>sur la plate-forme </a:t>
          </a:r>
        </a:p>
        <a:p>
          <a:pPr lvl="0" algn="ctr"/>
          <a:r>
            <a:rPr lang="fr-FR" sz="3600" b="1" cap="none" spc="0">
              <a:ln w="6600">
                <a:solidFill>
                  <a:schemeClr val="accent2"/>
                </a:solidFill>
                <a:prstDash val="solid"/>
              </a:ln>
              <a:solidFill>
                <a:srgbClr val="FFFFFF"/>
              </a:solidFill>
              <a:effectLst>
                <a:outerShdw dist="38100" dir="2700000" algn="tl" rotWithShape="0">
                  <a:schemeClr val="accent2"/>
                </a:outerShdw>
              </a:effectLst>
            </a:rPr>
            <a:t>par le demandeur</a:t>
          </a:r>
        </a:p>
      </xdr:txBody>
    </xdr:sp>
    <xdr:clientData/>
  </xdr:oneCellAnchor>
  <xdr:twoCellAnchor>
    <xdr:from>
      <xdr:col>8</xdr:col>
      <xdr:colOff>563880</xdr:colOff>
      <xdr:row>86</xdr:row>
      <xdr:rowOff>198122</xdr:rowOff>
    </xdr:from>
    <xdr:to>
      <xdr:col>8</xdr:col>
      <xdr:colOff>1234440</xdr:colOff>
      <xdr:row>86</xdr:row>
      <xdr:rowOff>533400</xdr:rowOff>
    </xdr:to>
    <xdr:sp macro="" textlink="">
      <xdr:nvSpPr>
        <xdr:cNvPr id="17" name="Flèche vers le bas 16"/>
        <xdr:cNvSpPr/>
      </xdr:nvSpPr>
      <xdr:spPr>
        <a:xfrm rot="5400000">
          <a:off x="15575281" y="82494121"/>
          <a:ext cx="335278" cy="6705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8</xdr:col>
      <xdr:colOff>594360</xdr:colOff>
      <xdr:row>87</xdr:row>
      <xdr:rowOff>396242</xdr:rowOff>
    </xdr:from>
    <xdr:to>
      <xdr:col>8</xdr:col>
      <xdr:colOff>1264920</xdr:colOff>
      <xdr:row>87</xdr:row>
      <xdr:rowOff>716280</xdr:rowOff>
    </xdr:to>
    <xdr:sp macro="" textlink="">
      <xdr:nvSpPr>
        <xdr:cNvPr id="18" name="Flèche vers le bas 17"/>
        <xdr:cNvSpPr/>
      </xdr:nvSpPr>
      <xdr:spPr>
        <a:xfrm rot="5400000">
          <a:off x="15613381" y="83324701"/>
          <a:ext cx="320038" cy="6705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wsDr>
</file>

<file path=xl/tables/table1.xml><?xml version="1.0" encoding="utf-8"?>
<table xmlns="http://schemas.openxmlformats.org/spreadsheetml/2006/main" id="1" name="Tableau1" displayName="Tableau1" ref="B16:W72" totalsRowShown="0" headerRowDxfId="30" dataDxfId="28" headerRowBorderDxfId="29">
  <tableColumns count="22">
    <tableColumn id="2" name=" " dataDxfId="27"/>
    <tableColumn id="3" name="Description de la Mesure  " dataDxfId="26"/>
    <tableColumn id="4" name="   " dataDxfId="25"/>
    <tableColumn id="5" name="Chronologie" dataDxfId="24"/>
    <tableColumn id="6" name="    " dataDxfId="23"/>
    <tableColumn id="7" name="Objectifs/valeurs qu'il est visé d'atteindre" dataDxfId="22"/>
    <tableColumn id="8" name="     " dataDxfId="21"/>
    <tableColumn id="9" name="Indicateur qualitatif de priorité                            (1 indique que la mesure est strictement obligatoire)" dataDxfId="20"/>
    <tableColumn id="10" name="      " dataDxfId="19"/>
    <tableColumn id="11" name="Indicateur qualitatif d'impact sur les émissions en CO2 _x000a_" dataDxfId="18"/>
    <tableColumn id="12" name="       " dataDxfId="17"/>
    <tableColumn id="13" name="La mesure est abandonnée (ne se réalisera pas)" dataDxfId="16"/>
    <tableColumn id="14" name="La mesure a été réalisée AVANT le 01/01/2019 " dataDxfId="15"/>
    <tableColumn id="15" name="La mesure a été réalisée APRES le 01/01/2019 " dataDxfId="14"/>
    <tableColumn id="16" name="La mesure est prévue dans le cadre de la candidature " dataDxfId="13"/>
    <tableColumn id="17" name="        " dataDxfId="12"/>
    <tableColumn id="18" name="indice de base" dataDxfId="11">
      <calculatedColumnFormula>(1/I17)*K17</calculatedColumnFormula>
    </tableColumn>
    <tableColumn id="19" name="indice obtenu" dataDxfId="10">
      <calculatedColumnFormula>IF(M17="OUI",0,IF(N17="OUI",(0.5*R17),IF(O17="OUI",(1*R17),IF(P17="OUI",(1*R17),0))))</calculatedColumnFormula>
    </tableColumn>
    <tableColumn id="20" name="total de Points obtenus" dataDxfId="9"/>
    <tableColumn id="21" name="         " dataDxfId="8"/>
    <tableColumn id="22" name="% Théorique_x000a_d'économies en énergie primaire par mesure" dataDxfId="7"/>
    <tableColumn id="23" name="% Théorique _x000a_d'économies en énergie primaire OBTENU par l'application de la mesure" dataDxfId="6">
      <calculatedColumnFormula>IF(M17="OUI",0,IF(N17="OUI",0,IF(O17="OUI",0,IF(P17="OUI",V17,0))))</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JT91"/>
  <sheetViews>
    <sheetView showGridLines="0" tabSelected="1" zoomScale="50" zoomScaleNormal="50" workbookViewId="0">
      <selection activeCell="E11" sqref="E11:H12"/>
    </sheetView>
  </sheetViews>
  <sheetFormatPr baseColWidth="10" defaultRowHeight="14.4" x14ac:dyDescent="0.3"/>
  <cols>
    <col min="1" max="1" width="16.77734375" style="129" customWidth="1"/>
    <col min="2" max="2" width="1.77734375" style="129" customWidth="1"/>
    <col min="3" max="3" width="58" style="143" customWidth="1"/>
    <col min="4" max="4" width="1.77734375" style="129" customWidth="1"/>
    <col min="5" max="5" width="83.44140625" style="129" customWidth="1"/>
    <col min="6" max="6" width="1.77734375" style="129" customWidth="1"/>
    <col min="7" max="7" width="50.77734375" style="129" customWidth="1"/>
    <col min="8" max="8" width="1.77734375" style="129" customWidth="1"/>
    <col min="9" max="9" width="24.21875" style="129" customWidth="1"/>
    <col min="10" max="10" width="1.77734375" style="129" customWidth="1"/>
    <col min="11" max="11" width="22.5546875" style="129" customWidth="1"/>
    <col min="12" max="12" width="20.77734375" style="132" customWidth="1"/>
    <col min="13" max="16" width="30.77734375" style="133" customWidth="1"/>
    <col min="17" max="17" width="20.77734375" style="132" customWidth="1"/>
    <col min="18" max="19" width="15.77734375" style="129" customWidth="1"/>
    <col min="20" max="20" width="28.6640625" style="134" customWidth="1"/>
    <col min="21" max="21" width="13.6640625" style="148" customWidth="1"/>
    <col min="22" max="23" width="32.6640625" style="129" customWidth="1"/>
    <col min="24" max="24" width="40.6640625" style="132" customWidth="1"/>
    <col min="25" max="205" width="11.5546875" style="132"/>
    <col min="206" max="16384" width="11.5546875" style="129"/>
  </cols>
  <sheetData>
    <row r="1" spans="1:205" ht="126.6" customHeight="1" thickBot="1" x14ac:dyDescent="0.35">
      <c r="A1" s="473" t="s">
        <v>196</v>
      </c>
      <c r="B1" s="474"/>
      <c r="C1" s="474"/>
      <c r="D1" s="187"/>
      <c r="E1" s="477" t="s">
        <v>227</v>
      </c>
      <c r="F1" s="477"/>
      <c r="G1" s="477"/>
      <c r="H1" s="477"/>
      <c r="I1" s="477"/>
      <c r="J1" s="477"/>
      <c r="K1" s="478"/>
      <c r="L1" s="131"/>
      <c r="M1" s="131"/>
      <c r="N1" s="131"/>
      <c r="O1" s="131"/>
      <c r="P1" s="131"/>
      <c r="Q1" s="131"/>
      <c r="R1" s="131"/>
      <c r="S1" s="131"/>
      <c r="T1" s="131"/>
      <c r="U1" s="368"/>
      <c r="V1" s="131"/>
      <c r="W1" s="131"/>
    </row>
    <row r="2" spans="1:205" ht="132.6" customHeight="1" x14ac:dyDescent="0.3">
      <c r="A2" s="475" t="s">
        <v>148</v>
      </c>
      <c r="B2" s="475"/>
      <c r="C2" s="475"/>
      <c r="D2" s="475"/>
      <c r="E2" s="475"/>
      <c r="F2" s="475"/>
      <c r="G2" s="475"/>
      <c r="H2" s="475"/>
      <c r="I2" s="475"/>
      <c r="J2" s="475"/>
      <c r="K2" s="475"/>
    </row>
    <row r="3" spans="1:205" ht="24.6" customHeight="1" x14ac:dyDescent="0.3">
      <c r="A3" s="460"/>
      <c r="B3" s="460"/>
      <c r="C3" s="460"/>
      <c r="D3" s="460"/>
      <c r="E3" s="460"/>
      <c r="F3" s="460"/>
      <c r="G3" s="460"/>
      <c r="H3" s="460"/>
      <c r="I3" s="460"/>
      <c r="J3" s="460"/>
      <c r="K3" s="460"/>
    </row>
    <row r="4" spans="1:205" ht="34.950000000000003" customHeight="1" x14ac:dyDescent="0.3">
      <c r="A4" s="188"/>
      <c r="B4" s="189" t="s">
        <v>193</v>
      </c>
      <c r="C4" s="221"/>
      <c r="D4" s="189"/>
      <c r="E4" s="189"/>
      <c r="F4" s="190"/>
      <c r="G4" s="190"/>
      <c r="H4" s="190"/>
      <c r="I4" s="190"/>
      <c r="J4" s="190"/>
      <c r="K4" s="191"/>
    </row>
    <row r="5" spans="1:205" ht="15.6" customHeight="1" x14ac:dyDescent="0.3"/>
    <row r="6" spans="1:205" ht="34.950000000000003" customHeight="1" x14ac:dyDescent="0.55000000000000004">
      <c r="A6" s="127">
        <v>1</v>
      </c>
      <c r="B6" s="476" t="s">
        <v>195</v>
      </c>
      <c r="C6" s="476"/>
      <c r="D6" s="476"/>
      <c r="E6" s="476"/>
      <c r="F6" s="125"/>
      <c r="G6" s="125"/>
      <c r="H6" s="123"/>
      <c r="I6" s="123"/>
      <c r="J6" s="123"/>
      <c r="K6" s="123"/>
    </row>
    <row r="7" spans="1:205" ht="34.950000000000003" customHeight="1" x14ac:dyDescent="0.45">
      <c r="A7" s="128" t="s">
        <v>189</v>
      </c>
      <c r="B7" s="126" t="s">
        <v>190</v>
      </c>
      <c r="D7" s="126"/>
      <c r="E7" s="491"/>
      <c r="F7" s="491"/>
      <c r="G7" s="491"/>
      <c r="H7" s="486"/>
      <c r="I7" s="487"/>
      <c r="J7" s="487"/>
      <c r="K7" s="487"/>
      <c r="L7" s="135"/>
      <c r="M7" s="135"/>
      <c r="N7" s="135"/>
    </row>
    <row r="8" spans="1:205" ht="34.950000000000003" customHeight="1" x14ac:dyDescent="0.45">
      <c r="A8" s="128" t="s">
        <v>191</v>
      </c>
      <c r="B8" s="126" t="s">
        <v>192</v>
      </c>
      <c r="D8" s="126"/>
      <c r="E8" s="491"/>
      <c r="F8" s="491"/>
      <c r="G8" s="491"/>
      <c r="H8" s="491"/>
      <c r="I8" s="487"/>
      <c r="J8" s="487"/>
      <c r="K8" s="487"/>
      <c r="M8" s="129"/>
      <c r="N8" s="129"/>
      <c r="O8" s="129"/>
      <c r="P8" s="129"/>
      <c r="R8" s="132"/>
      <c r="S8" s="132"/>
      <c r="T8" s="132"/>
      <c r="V8" s="132"/>
      <c r="W8" s="132"/>
      <c r="GR8" s="129"/>
      <c r="GS8" s="129"/>
      <c r="GT8" s="129"/>
      <c r="GU8" s="129"/>
      <c r="GV8" s="129"/>
      <c r="GW8" s="129"/>
    </row>
    <row r="9" spans="1:205" ht="34.950000000000003" customHeight="1" x14ac:dyDescent="0.3">
      <c r="A9" s="130"/>
      <c r="B9" s="124"/>
      <c r="D9" s="124"/>
      <c r="E9" s="124"/>
      <c r="F9" s="124"/>
      <c r="G9" s="124"/>
      <c r="H9" s="124"/>
      <c r="I9" s="124"/>
      <c r="J9" s="124"/>
      <c r="K9" s="124"/>
      <c r="M9" s="462" t="s">
        <v>212</v>
      </c>
      <c r="N9" s="463"/>
      <c r="O9" s="463"/>
      <c r="P9" s="464"/>
      <c r="R9" s="132"/>
      <c r="S9" s="132"/>
      <c r="T9" s="132"/>
      <c r="V9" s="132"/>
      <c r="W9" s="132"/>
      <c r="GR9" s="129"/>
      <c r="GS9" s="129"/>
      <c r="GT9" s="129"/>
      <c r="GU9" s="129"/>
      <c r="GV9" s="129"/>
      <c r="GW9" s="129"/>
    </row>
    <row r="10" spans="1:205" ht="34.950000000000003" customHeight="1" x14ac:dyDescent="0.55000000000000004">
      <c r="A10" s="127">
        <v>2</v>
      </c>
      <c r="B10" s="476" t="s">
        <v>193</v>
      </c>
      <c r="C10" s="476"/>
      <c r="D10" s="476"/>
      <c r="E10" s="476"/>
      <c r="F10" s="125"/>
      <c r="G10" s="125"/>
      <c r="H10" s="122"/>
      <c r="I10" s="122"/>
      <c r="J10" s="122"/>
      <c r="K10" s="122"/>
      <c r="M10" s="465"/>
      <c r="N10" s="466"/>
      <c r="O10" s="466"/>
      <c r="P10" s="467"/>
      <c r="R10" s="132"/>
      <c r="S10" s="132"/>
      <c r="T10" s="132"/>
      <c r="V10" s="132"/>
      <c r="W10" s="132"/>
      <c r="GR10" s="129"/>
      <c r="GS10" s="129"/>
      <c r="GT10" s="129"/>
      <c r="GU10" s="129"/>
      <c r="GV10" s="129"/>
      <c r="GW10" s="129"/>
    </row>
    <row r="11" spans="1:205" ht="34.799999999999997" customHeight="1" x14ac:dyDescent="0.45">
      <c r="A11" s="128" t="s">
        <v>194</v>
      </c>
      <c r="B11" s="126" t="s">
        <v>228</v>
      </c>
      <c r="D11" s="126"/>
      <c r="E11" s="492"/>
      <c r="F11" s="492"/>
      <c r="G11" s="492"/>
      <c r="H11" s="492"/>
      <c r="I11" s="488"/>
      <c r="J11" s="488"/>
      <c r="K11" s="488"/>
      <c r="M11" s="465"/>
      <c r="N11" s="466"/>
      <c r="O11" s="466"/>
      <c r="P11" s="467"/>
      <c r="R11" s="132"/>
      <c r="S11" s="132"/>
      <c r="T11" s="132"/>
      <c r="V11" s="132"/>
      <c r="W11" s="132"/>
      <c r="GR11" s="129"/>
      <c r="GS11" s="129"/>
      <c r="GT11" s="129"/>
      <c r="GU11" s="129"/>
      <c r="GV11" s="129"/>
      <c r="GW11" s="129"/>
    </row>
    <row r="12" spans="1:205" ht="74.400000000000006" customHeight="1" x14ac:dyDescent="0.45">
      <c r="A12" s="128"/>
      <c r="B12" s="126"/>
      <c r="D12" s="126"/>
      <c r="E12" s="492"/>
      <c r="F12" s="492"/>
      <c r="G12" s="492"/>
      <c r="H12" s="492"/>
      <c r="I12" s="488"/>
      <c r="J12" s="488"/>
      <c r="K12" s="488"/>
      <c r="M12" s="468"/>
      <c r="N12" s="469"/>
      <c r="O12" s="469"/>
      <c r="P12" s="470"/>
      <c r="R12" s="132"/>
      <c r="S12" s="132"/>
      <c r="T12" s="132"/>
      <c r="V12" s="132"/>
      <c r="W12" s="132"/>
      <c r="GR12" s="129"/>
      <c r="GS12" s="129"/>
      <c r="GT12" s="129"/>
      <c r="GU12" s="129"/>
      <c r="GV12" s="129"/>
      <c r="GW12" s="129"/>
    </row>
    <row r="13" spans="1:205" ht="29.4" customHeight="1" x14ac:dyDescent="0.3">
      <c r="B13" s="124"/>
      <c r="C13" s="185"/>
      <c r="D13" s="124"/>
      <c r="E13" s="124"/>
      <c r="F13" s="124"/>
      <c r="G13" s="124"/>
      <c r="H13" s="124"/>
      <c r="I13" s="124"/>
      <c r="J13" s="124"/>
      <c r="K13" s="124"/>
      <c r="M13" s="192"/>
      <c r="N13" s="192"/>
      <c r="O13" s="192"/>
      <c r="P13" s="192"/>
      <c r="R13" s="132"/>
      <c r="S13" s="132"/>
      <c r="T13" s="132"/>
      <c r="V13" s="132"/>
      <c r="W13" s="132"/>
      <c r="GR13" s="129"/>
      <c r="GS13" s="129"/>
      <c r="GT13" s="129"/>
      <c r="GU13" s="129"/>
      <c r="GV13" s="129"/>
      <c r="GW13" s="129"/>
    </row>
    <row r="14" spans="1:205" ht="29.4" customHeight="1" x14ac:dyDescent="0.55000000000000004">
      <c r="A14" s="127">
        <v>3</v>
      </c>
      <c r="B14" s="125" t="s">
        <v>197</v>
      </c>
      <c r="C14" s="222"/>
      <c r="D14" s="125"/>
      <c r="E14" s="125"/>
      <c r="F14" s="125"/>
      <c r="G14" s="125"/>
      <c r="H14" s="122"/>
      <c r="I14" s="122"/>
      <c r="J14" s="122"/>
      <c r="K14" s="122"/>
      <c r="M14" s="127">
        <v>4</v>
      </c>
      <c r="N14" s="125" t="s">
        <v>211</v>
      </c>
      <c r="O14" s="122"/>
      <c r="P14" s="122"/>
      <c r="R14" s="471">
        <v>5</v>
      </c>
      <c r="S14" s="471"/>
      <c r="T14" s="125" t="s">
        <v>215</v>
      </c>
      <c r="U14" s="125"/>
      <c r="V14" s="125"/>
      <c r="W14" s="125"/>
      <c r="GR14" s="129"/>
      <c r="GS14" s="129"/>
      <c r="GT14" s="129"/>
      <c r="GU14" s="129"/>
      <c r="GV14" s="129"/>
      <c r="GW14" s="129"/>
    </row>
    <row r="15" spans="1:205" ht="29.4" customHeight="1" thickBot="1" x14ac:dyDescent="0.35">
      <c r="B15" s="124"/>
      <c r="C15" s="185"/>
      <c r="D15" s="124"/>
      <c r="E15" s="124"/>
      <c r="F15" s="124"/>
      <c r="G15" s="124"/>
      <c r="H15" s="124"/>
      <c r="I15" s="124"/>
      <c r="J15" s="124"/>
      <c r="K15" s="124"/>
      <c r="M15" s="192"/>
      <c r="N15" s="192"/>
      <c r="O15" s="192"/>
      <c r="P15" s="192"/>
      <c r="R15" s="132"/>
      <c r="S15" s="132"/>
      <c r="T15" s="132"/>
      <c r="V15" s="132"/>
      <c r="W15" s="132"/>
      <c r="GR15" s="129"/>
      <c r="GS15" s="129"/>
      <c r="GT15" s="129"/>
      <c r="GU15" s="129"/>
      <c r="GV15" s="129"/>
      <c r="GW15" s="129"/>
    </row>
    <row r="16" spans="1:205" s="344" customFormat="1" ht="218.4" customHeight="1" thickBot="1" x14ac:dyDescent="0.35">
      <c r="A16" s="317" t="s">
        <v>226</v>
      </c>
      <c r="B16" s="223" t="s">
        <v>181</v>
      </c>
      <c r="C16" s="317" t="s">
        <v>204</v>
      </c>
      <c r="D16" s="155" t="s">
        <v>182</v>
      </c>
      <c r="E16" s="218" t="s">
        <v>203</v>
      </c>
      <c r="F16" s="219" t="s">
        <v>183</v>
      </c>
      <c r="G16" s="220" t="s">
        <v>8</v>
      </c>
      <c r="H16" s="215" t="s">
        <v>184</v>
      </c>
      <c r="I16" s="216" t="s">
        <v>224</v>
      </c>
      <c r="J16" s="215" t="s">
        <v>185</v>
      </c>
      <c r="K16" s="217" t="s">
        <v>225</v>
      </c>
      <c r="L16" s="199" t="s">
        <v>186</v>
      </c>
      <c r="M16" s="348" t="s">
        <v>216</v>
      </c>
      <c r="N16" s="349" t="s">
        <v>162</v>
      </c>
      <c r="O16" s="349" t="s">
        <v>161</v>
      </c>
      <c r="P16" s="350" t="s">
        <v>163</v>
      </c>
      <c r="Q16" s="199" t="s">
        <v>187</v>
      </c>
      <c r="R16" s="364" t="s">
        <v>102</v>
      </c>
      <c r="S16" s="366" t="s">
        <v>103</v>
      </c>
      <c r="T16" s="367" t="s">
        <v>111</v>
      </c>
      <c r="U16" s="369" t="s">
        <v>188</v>
      </c>
      <c r="V16" s="364" t="s">
        <v>213</v>
      </c>
      <c r="W16" s="365" t="s">
        <v>214</v>
      </c>
    </row>
    <row r="17" spans="1:205" s="137" customFormat="1" ht="34.799999999999997" customHeight="1" thickBot="1" x14ac:dyDescent="0.35">
      <c r="A17" s="340"/>
      <c r="B17" s="337"/>
      <c r="C17" s="338"/>
      <c r="D17" s="339"/>
      <c r="E17" s="340"/>
      <c r="F17" s="341"/>
      <c r="G17" s="338"/>
      <c r="H17" s="337"/>
      <c r="I17" s="342"/>
      <c r="J17" s="339"/>
      <c r="K17" s="342"/>
      <c r="L17" s="224"/>
      <c r="M17" s="351"/>
      <c r="N17" s="351"/>
      <c r="O17" s="351"/>
      <c r="P17" s="352"/>
      <c r="Q17" s="224"/>
      <c r="R17" s="345"/>
      <c r="S17" s="346"/>
      <c r="T17" s="347"/>
      <c r="U17" s="341"/>
      <c r="V17" s="343"/>
      <c r="W17" s="343"/>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c r="DQ17" s="132"/>
      <c r="DR17" s="132"/>
      <c r="DS17" s="132"/>
      <c r="DT17" s="132"/>
      <c r="DU17" s="132"/>
      <c r="DV17" s="132"/>
      <c r="DW17" s="132"/>
      <c r="DX17" s="132"/>
      <c r="DY17" s="132"/>
      <c r="DZ17" s="132"/>
      <c r="EA17" s="132"/>
      <c r="EB17" s="132"/>
      <c r="EC17" s="132"/>
      <c r="ED17" s="132"/>
      <c r="EE17" s="132"/>
      <c r="EF17" s="132"/>
      <c r="EG17" s="132"/>
      <c r="EH17" s="132"/>
      <c r="EI17" s="132"/>
      <c r="EJ17" s="132"/>
      <c r="EK17" s="132"/>
      <c r="EL17" s="132"/>
      <c r="EM17" s="132"/>
      <c r="EN17" s="132"/>
      <c r="EO17" s="132"/>
      <c r="EP17" s="132"/>
      <c r="EQ17" s="132"/>
      <c r="ER17" s="132"/>
      <c r="ES17" s="132"/>
      <c r="ET17" s="132"/>
      <c r="EU17" s="132"/>
      <c r="EV17" s="132"/>
      <c r="EW17" s="132"/>
      <c r="EX17" s="132"/>
      <c r="EY17" s="132"/>
      <c r="EZ17" s="132"/>
      <c r="FA17" s="132"/>
      <c r="FB17" s="132"/>
      <c r="FC17" s="132"/>
      <c r="FD17" s="132"/>
      <c r="FE17" s="132"/>
      <c r="FF17" s="132"/>
      <c r="FG17" s="132"/>
      <c r="FH17" s="132"/>
      <c r="FI17" s="132"/>
      <c r="FJ17" s="132"/>
      <c r="FK17" s="132"/>
      <c r="FL17" s="132"/>
      <c r="FM17" s="132"/>
      <c r="FN17" s="132"/>
      <c r="FO17" s="132"/>
      <c r="FP17" s="132"/>
      <c r="FQ17" s="132"/>
      <c r="FR17" s="132"/>
      <c r="FS17" s="132"/>
      <c r="FT17" s="132"/>
      <c r="FU17" s="132"/>
      <c r="FV17" s="132"/>
      <c r="FW17" s="132"/>
      <c r="FX17" s="132"/>
      <c r="FY17" s="132"/>
      <c r="FZ17" s="132"/>
      <c r="GA17" s="132"/>
      <c r="GB17" s="132"/>
      <c r="GC17" s="132"/>
      <c r="GD17" s="132"/>
      <c r="GE17" s="132"/>
      <c r="GF17" s="132"/>
      <c r="GG17" s="132"/>
      <c r="GH17" s="132"/>
      <c r="GI17" s="132"/>
      <c r="GJ17" s="132"/>
      <c r="GK17" s="132"/>
      <c r="GL17" s="132"/>
      <c r="GM17" s="132"/>
      <c r="GN17" s="132"/>
      <c r="GO17" s="132"/>
      <c r="GP17" s="132"/>
      <c r="GQ17" s="132"/>
      <c r="GR17" s="132"/>
      <c r="GS17" s="132"/>
      <c r="GT17" s="132"/>
      <c r="GU17" s="132"/>
      <c r="GV17" s="132"/>
      <c r="GW17" s="132"/>
    </row>
    <row r="18" spans="1:205" s="139" customFormat="1" ht="34.950000000000003" customHeight="1" thickBot="1" x14ac:dyDescent="0.55000000000000004">
      <c r="A18" s="292"/>
      <c r="B18" s="330" t="s">
        <v>180</v>
      </c>
      <c r="C18" s="293"/>
      <c r="D18" s="293"/>
      <c r="E18" s="294"/>
      <c r="F18" s="292"/>
      <c r="G18" s="295"/>
      <c r="H18" s="292"/>
      <c r="I18" s="292"/>
      <c r="J18" s="292"/>
      <c r="K18" s="296"/>
      <c r="L18" s="200"/>
      <c r="M18" s="353"/>
      <c r="N18" s="353"/>
      <c r="O18" s="353"/>
      <c r="P18" s="353"/>
      <c r="Q18" s="200"/>
      <c r="R18" s="353"/>
      <c r="S18" s="353"/>
      <c r="T18" s="378">
        <f>IF(P19="OUI",1,-13)</f>
        <v>-13</v>
      </c>
      <c r="U18" s="355"/>
      <c r="V18" s="371"/>
      <c r="W18" s="371"/>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2"/>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2"/>
      <c r="FG18" s="132"/>
      <c r="FH18" s="132"/>
      <c r="FI18" s="132"/>
      <c r="FJ18" s="132"/>
      <c r="FK18" s="132"/>
      <c r="FL18" s="132"/>
      <c r="FM18" s="132"/>
      <c r="FN18" s="132"/>
      <c r="FO18" s="132"/>
      <c r="FP18" s="132"/>
      <c r="FQ18" s="132"/>
      <c r="FR18" s="132"/>
      <c r="FS18" s="132"/>
      <c r="FT18" s="132"/>
      <c r="FU18" s="132"/>
      <c r="FV18" s="132"/>
      <c r="FW18" s="132"/>
      <c r="FX18" s="132"/>
      <c r="FY18" s="132"/>
      <c r="FZ18" s="132"/>
      <c r="GA18" s="132"/>
      <c r="GB18" s="132"/>
      <c r="GC18" s="132"/>
      <c r="GD18" s="132"/>
      <c r="GE18" s="132"/>
      <c r="GF18" s="132"/>
      <c r="GG18" s="132"/>
      <c r="GH18" s="132"/>
      <c r="GI18" s="132"/>
      <c r="GJ18" s="132"/>
      <c r="GK18" s="132"/>
      <c r="GL18" s="132"/>
      <c r="GM18" s="132"/>
      <c r="GN18" s="132"/>
      <c r="GO18" s="132"/>
      <c r="GP18" s="132"/>
      <c r="GQ18" s="132"/>
      <c r="GR18" s="132"/>
      <c r="GS18" s="132"/>
      <c r="GT18" s="132"/>
      <c r="GU18" s="132"/>
      <c r="GV18" s="132"/>
      <c r="GW18" s="132"/>
    </row>
    <row r="19" spans="1:205" s="137" customFormat="1" ht="94.95" customHeight="1" thickBot="1" x14ac:dyDescent="0.5">
      <c r="A19" s="318" t="s">
        <v>105</v>
      </c>
      <c r="B19" s="150"/>
      <c r="C19" s="322" t="s">
        <v>179</v>
      </c>
      <c r="D19" s="227"/>
      <c r="E19" s="228" t="s">
        <v>11</v>
      </c>
      <c r="F19" s="229"/>
      <c r="G19" s="230" t="s">
        <v>108</v>
      </c>
      <c r="H19" s="151"/>
      <c r="I19" s="152">
        <v>1</v>
      </c>
      <c r="J19" s="153"/>
      <c r="K19" s="203" t="s">
        <v>11</v>
      </c>
      <c r="L19" s="186"/>
      <c r="M19" s="363"/>
      <c r="N19" s="363"/>
      <c r="O19" s="363"/>
      <c r="P19" s="361" t="s">
        <v>164</v>
      </c>
      <c r="Q19" s="186"/>
      <c r="R19" s="354"/>
      <c r="S19" s="354"/>
      <c r="T19" s="379"/>
      <c r="U19" s="337"/>
      <c r="V19" s="397" t="s">
        <v>11</v>
      </c>
      <c r="W19" s="397"/>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c r="DU19" s="132"/>
      <c r="DV19" s="132"/>
      <c r="DW19" s="132"/>
      <c r="DX19" s="132"/>
      <c r="DY19" s="132"/>
      <c r="DZ19" s="132"/>
      <c r="EA19" s="132"/>
      <c r="EB19" s="132"/>
      <c r="EC19" s="132"/>
      <c r="ED19" s="132"/>
      <c r="EE19" s="132"/>
      <c r="EF19" s="132"/>
      <c r="EG19" s="132"/>
      <c r="EH19" s="132"/>
      <c r="EI19" s="132"/>
      <c r="EJ19" s="132"/>
      <c r="EK19" s="132"/>
      <c r="EL19" s="132"/>
      <c r="EM19" s="132"/>
      <c r="EN19" s="132"/>
      <c r="EO19" s="132"/>
      <c r="EP19" s="132"/>
      <c r="EQ19" s="132"/>
      <c r="ER19" s="132"/>
      <c r="ES19" s="132"/>
      <c r="ET19" s="132"/>
      <c r="EU19" s="132"/>
      <c r="EV19" s="132"/>
      <c r="EW19" s="132"/>
      <c r="EX19" s="132"/>
      <c r="EY19" s="132"/>
      <c r="EZ19" s="132"/>
      <c r="FA19" s="132"/>
      <c r="FB19" s="132"/>
      <c r="FC19" s="132"/>
      <c r="FD19" s="132"/>
      <c r="FE19" s="132"/>
      <c r="FF19" s="132"/>
      <c r="FG19" s="132"/>
      <c r="FH19" s="132"/>
      <c r="FI19" s="132"/>
      <c r="FJ19" s="132"/>
      <c r="FK19" s="132"/>
      <c r="FL19" s="132"/>
      <c r="FM19" s="132"/>
      <c r="FN19" s="132"/>
      <c r="FO19" s="132"/>
      <c r="FP19" s="132"/>
      <c r="FQ19" s="132"/>
      <c r="FR19" s="132"/>
      <c r="FS19" s="132"/>
      <c r="FT19" s="132"/>
      <c r="FU19" s="132"/>
      <c r="FV19" s="132"/>
      <c r="FW19" s="132"/>
      <c r="FX19" s="132"/>
      <c r="FY19" s="132"/>
      <c r="FZ19" s="132"/>
      <c r="GA19" s="132"/>
      <c r="GB19" s="132"/>
      <c r="GC19" s="132"/>
      <c r="GD19" s="132"/>
      <c r="GE19" s="132"/>
      <c r="GF19" s="132"/>
      <c r="GG19" s="132"/>
      <c r="GH19" s="132"/>
      <c r="GI19" s="132"/>
      <c r="GJ19" s="132"/>
      <c r="GK19" s="132"/>
      <c r="GL19" s="132"/>
      <c r="GM19" s="132"/>
      <c r="GN19" s="132"/>
      <c r="GO19" s="132"/>
      <c r="GP19" s="132"/>
      <c r="GQ19" s="132"/>
      <c r="GR19" s="132"/>
      <c r="GS19" s="132"/>
      <c r="GT19" s="132"/>
      <c r="GU19" s="132"/>
      <c r="GV19" s="132"/>
      <c r="GW19" s="132"/>
    </row>
    <row r="20" spans="1:205" s="139" customFormat="1" ht="34.950000000000003" customHeight="1" thickBot="1" x14ac:dyDescent="0.55000000000000004">
      <c r="A20" s="297"/>
      <c r="B20" s="330" t="s">
        <v>0</v>
      </c>
      <c r="C20" s="298"/>
      <c r="D20" s="298"/>
      <c r="E20" s="298"/>
      <c r="F20" s="299"/>
      <c r="G20" s="298"/>
      <c r="H20" s="300"/>
      <c r="I20" s="301"/>
      <c r="J20" s="301"/>
      <c r="K20" s="302"/>
      <c r="L20" s="200"/>
      <c r="M20" s="302"/>
      <c r="N20" s="302"/>
      <c r="O20" s="302"/>
      <c r="P20" s="302"/>
      <c r="Q20" s="200"/>
      <c r="R20" s="353"/>
      <c r="S20" s="353"/>
      <c r="T20" s="378">
        <f>SUM(S21:S22)</f>
        <v>0</v>
      </c>
      <c r="U20" s="355"/>
      <c r="V20" s="371"/>
      <c r="W20" s="371"/>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2"/>
      <c r="DT20" s="132"/>
      <c r="DU20" s="132"/>
      <c r="DV20" s="132"/>
      <c r="DW20" s="132"/>
      <c r="DX20" s="132"/>
      <c r="DY20" s="132"/>
      <c r="DZ20" s="132"/>
      <c r="EA20" s="132"/>
      <c r="EB20" s="132"/>
      <c r="EC20" s="132"/>
      <c r="ED20" s="132"/>
      <c r="EE20" s="132"/>
      <c r="EF20" s="132"/>
      <c r="EG20" s="132"/>
      <c r="EH20" s="132"/>
      <c r="EI20" s="132"/>
      <c r="EJ20" s="132"/>
      <c r="EK20" s="132"/>
      <c r="EL20" s="132"/>
      <c r="EM20" s="132"/>
      <c r="EN20" s="132"/>
      <c r="EO20" s="132"/>
      <c r="EP20" s="132"/>
      <c r="EQ20" s="132"/>
      <c r="ER20" s="132"/>
      <c r="ES20" s="132"/>
      <c r="ET20" s="132"/>
      <c r="EU20" s="132"/>
      <c r="EV20" s="132"/>
      <c r="EW20" s="132"/>
      <c r="EX20" s="132"/>
      <c r="EY20" s="132"/>
      <c r="EZ20" s="132"/>
      <c r="FA20" s="132"/>
      <c r="FB20" s="132"/>
      <c r="FC20" s="132"/>
      <c r="FD20" s="132"/>
      <c r="FE20" s="132"/>
      <c r="FF20" s="132"/>
      <c r="FG20" s="132"/>
      <c r="FH20" s="132"/>
      <c r="FI20" s="132"/>
      <c r="FJ20" s="132"/>
      <c r="FK20" s="132"/>
      <c r="FL20" s="132"/>
      <c r="FM20" s="132"/>
      <c r="FN20" s="132"/>
      <c r="FO20" s="132"/>
      <c r="FP20" s="132"/>
      <c r="FQ20" s="132"/>
      <c r="FR20" s="132"/>
      <c r="FS20" s="132"/>
      <c r="FT20" s="132"/>
      <c r="FU20" s="132"/>
      <c r="FV20" s="132"/>
      <c r="FW20" s="132"/>
      <c r="FX20" s="132"/>
      <c r="FY20" s="132"/>
      <c r="FZ20" s="132"/>
      <c r="GA20" s="132"/>
      <c r="GB20" s="132"/>
      <c r="GC20" s="132"/>
      <c r="GD20" s="132"/>
      <c r="GE20" s="132"/>
      <c r="GF20" s="132"/>
      <c r="GG20" s="132"/>
      <c r="GH20" s="132"/>
      <c r="GI20" s="132"/>
      <c r="GJ20" s="132"/>
      <c r="GK20" s="132"/>
      <c r="GL20" s="132"/>
      <c r="GM20" s="132"/>
      <c r="GN20" s="132"/>
      <c r="GO20" s="132"/>
      <c r="GP20" s="132"/>
      <c r="GQ20" s="132"/>
      <c r="GR20" s="132"/>
      <c r="GS20" s="132"/>
      <c r="GT20" s="132"/>
      <c r="GU20" s="132"/>
      <c r="GV20" s="132"/>
      <c r="GW20" s="132"/>
    </row>
    <row r="21" spans="1:205" s="138" customFormat="1" ht="94.95" customHeight="1" thickBot="1" x14ac:dyDescent="0.5">
      <c r="A21" s="291" t="s">
        <v>59</v>
      </c>
      <c r="B21" s="154"/>
      <c r="C21" s="323" t="s">
        <v>7</v>
      </c>
      <c r="D21" s="232"/>
      <c r="E21" s="233" t="s">
        <v>11</v>
      </c>
      <c r="F21" s="234"/>
      <c r="G21" s="235" t="s">
        <v>12</v>
      </c>
      <c r="H21" s="156"/>
      <c r="I21" s="157">
        <v>1</v>
      </c>
      <c r="J21" s="158"/>
      <c r="K21" s="204">
        <v>3</v>
      </c>
      <c r="L21" s="186"/>
      <c r="M21" s="357"/>
      <c r="N21" s="358" t="s">
        <v>164</v>
      </c>
      <c r="O21" s="358" t="s">
        <v>164</v>
      </c>
      <c r="P21" s="359" t="s">
        <v>164</v>
      </c>
      <c r="Q21" s="186"/>
      <c r="R21" s="372">
        <f>(1/I21)*K21</f>
        <v>3</v>
      </c>
      <c r="S21" s="372">
        <f>IF(N21="OUI",(1*R21),IF(O21="OUI",(1*R21),IF(P21="OUI",(1*R21),0)))</f>
        <v>0</v>
      </c>
      <c r="T21" s="379"/>
      <c r="U21" s="337"/>
      <c r="V21" s="393" t="s">
        <v>11</v>
      </c>
      <c r="W21" s="393"/>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c r="EE21" s="132"/>
      <c r="EF21" s="132"/>
      <c r="EG21" s="132"/>
      <c r="EH21" s="132"/>
      <c r="EI21" s="132"/>
      <c r="EJ21" s="132"/>
      <c r="EK21" s="132"/>
      <c r="EL21" s="132"/>
      <c r="EM21" s="132"/>
      <c r="EN21" s="132"/>
      <c r="EO21" s="132"/>
      <c r="EP21" s="132"/>
      <c r="EQ21" s="132"/>
      <c r="ER21" s="132"/>
      <c r="ES21" s="132"/>
      <c r="ET21" s="132"/>
      <c r="EU21" s="132"/>
      <c r="EV21" s="132"/>
      <c r="EW21" s="132"/>
      <c r="EX21" s="132"/>
      <c r="EY21" s="132"/>
      <c r="EZ21" s="132"/>
      <c r="FA21" s="132"/>
      <c r="FB21" s="132"/>
      <c r="FC21" s="132"/>
      <c r="FD21" s="132"/>
      <c r="FE21" s="132"/>
      <c r="FF21" s="132"/>
      <c r="FG21" s="132"/>
      <c r="FH21" s="132"/>
      <c r="FI21" s="132"/>
      <c r="FJ21" s="132"/>
      <c r="FK21" s="132"/>
      <c r="FL21" s="132"/>
      <c r="FM21" s="132"/>
      <c r="FN21" s="132"/>
      <c r="FO21" s="132"/>
      <c r="FP21" s="132"/>
      <c r="FQ21" s="132"/>
      <c r="FR21" s="132"/>
      <c r="FS21" s="132"/>
      <c r="FT21" s="132"/>
      <c r="FU21" s="132"/>
      <c r="FV21" s="132"/>
      <c r="FW21" s="132"/>
      <c r="FX21" s="132"/>
      <c r="FY21" s="132"/>
      <c r="FZ21" s="132"/>
      <c r="GA21" s="132"/>
      <c r="GB21" s="132"/>
      <c r="GC21" s="132"/>
      <c r="GD21" s="132"/>
      <c r="GE21" s="132"/>
      <c r="GF21" s="132"/>
      <c r="GG21" s="132"/>
      <c r="GH21" s="132"/>
      <c r="GI21" s="132"/>
      <c r="GJ21" s="132"/>
      <c r="GK21" s="132"/>
      <c r="GL21" s="132"/>
      <c r="GM21" s="132"/>
      <c r="GN21" s="132"/>
      <c r="GO21" s="132"/>
      <c r="GP21" s="132"/>
      <c r="GQ21" s="132"/>
      <c r="GR21" s="132"/>
      <c r="GS21" s="132"/>
      <c r="GT21" s="132"/>
      <c r="GU21" s="132"/>
      <c r="GV21" s="132"/>
      <c r="GW21" s="132"/>
    </row>
    <row r="22" spans="1:205" s="137" customFormat="1" ht="94.95" customHeight="1" thickBot="1" x14ac:dyDescent="0.5">
      <c r="A22" s="318" t="s">
        <v>60</v>
      </c>
      <c r="B22" s="150"/>
      <c r="C22" s="322" t="s">
        <v>116</v>
      </c>
      <c r="D22" s="227"/>
      <c r="E22" s="236" t="s">
        <v>205</v>
      </c>
      <c r="F22" s="229"/>
      <c r="G22" s="230" t="s">
        <v>7</v>
      </c>
      <c r="H22" s="151"/>
      <c r="I22" s="152">
        <v>1</v>
      </c>
      <c r="J22" s="153"/>
      <c r="K22" s="205">
        <v>3</v>
      </c>
      <c r="L22" s="186"/>
      <c r="M22" s="360"/>
      <c r="N22" s="361" t="s">
        <v>164</v>
      </c>
      <c r="O22" s="361" t="s">
        <v>164</v>
      </c>
      <c r="P22" s="362" t="s">
        <v>164</v>
      </c>
      <c r="Q22" s="186"/>
      <c r="R22" s="373">
        <f>(1/I22)*K22</f>
        <v>3</v>
      </c>
      <c r="S22" s="373">
        <f>IF(N22="OUI",(1*R22),IF(O22="OUI",(1*R22),IF(P22="OUI",(1*R22),0)))</f>
        <v>0</v>
      </c>
      <c r="T22" s="380"/>
      <c r="U22" s="337"/>
      <c r="V22" s="397" t="s">
        <v>11</v>
      </c>
      <c r="W22" s="397"/>
      <c r="X22" s="140"/>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c r="EF22" s="132"/>
      <c r="EG22" s="132"/>
      <c r="EH22" s="132"/>
      <c r="EI22" s="132"/>
      <c r="EJ22" s="132"/>
      <c r="EK22" s="132"/>
      <c r="EL22" s="132"/>
      <c r="EM22" s="132"/>
      <c r="EN22" s="132"/>
      <c r="EO22" s="132"/>
      <c r="EP22" s="132"/>
      <c r="EQ22" s="132"/>
      <c r="ER22" s="132"/>
      <c r="ES22" s="132"/>
      <c r="ET22" s="132"/>
      <c r="EU22" s="132"/>
      <c r="EV22" s="132"/>
      <c r="EW22" s="132"/>
      <c r="EX22" s="132"/>
      <c r="EY22" s="132"/>
      <c r="EZ22" s="132"/>
      <c r="FA22" s="132"/>
      <c r="FB22" s="132"/>
      <c r="FC22" s="132"/>
      <c r="FD22" s="132"/>
      <c r="FE22" s="132"/>
      <c r="FF22" s="132"/>
      <c r="FG22" s="132"/>
      <c r="FH22" s="132"/>
      <c r="FI22" s="132"/>
      <c r="FJ22" s="132"/>
      <c r="FK22" s="132"/>
      <c r="FL22" s="132"/>
      <c r="FM22" s="132"/>
      <c r="FN22" s="132"/>
      <c r="FO22" s="132"/>
      <c r="FP22" s="132"/>
      <c r="FQ22" s="132"/>
      <c r="FR22" s="132"/>
      <c r="FS22" s="132"/>
      <c r="FT22" s="132"/>
      <c r="FU22" s="132"/>
      <c r="FV22" s="132"/>
      <c r="FW22" s="132"/>
      <c r="FX22" s="132"/>
      <c r="FY22" s="132"/>
      <c r="FZ22" s="132"/>
      <c r="GA22" s="132"/>
      <c r="GB22" s="132"/>
      <c r="GC22" s="132"/>
      <c r="GD22" s="132"/>
      <c r="GE22" s="132"/>
      <c r="GF22" s="132"/>
      <c r="GG22" s="132"/>
      <c r="GH22" s="132"/>
      <c r="GI22" s="132"/>
      <c r="GJ22" s="132"/>
      <c r="GK22" s="132"/>
      <c r="GL22" s="132"/>
      <c r="GM22" s="132"/>
      <c r="GN22" s="132"/>
      <c r="GO22" s="132"/>
      <c r="GP22" s="132"/>
      <c r="GQ22" s="132"/>
      <c r="GR22" s="132"/>
      <c r="GS22" s="132"/>
      <c r="GT22" s="132"/>
      <c r="GU22" s="132"/>
      <c r="GV22" s="132"/>
      <c r="GW22" s="132"/>
    </row>
    <row r="23" spans="1:205" s="141" customFormat="1" ht="34.950000000000003" customHeight="1" thickBot="1" x14ac:dyDescent="0.55000000000000004">
      <c r="A23" s="303"/>
      <c r="B23" s="330" t="s">
        <v>1</v>
      </c>
      <c r="C23" s="298"/>
      <c r="D23" s="298"/>
      <c r="E23" s="298"/>
      <c r="F23" s="299"/>
      <c r="G23" s="298"/>
      <c r="H23" s="300"/>
      <c r="I23" s="304"/>
      <c r="J23" s="301"/>
      <c r="K23" s="305"/>
      <c r="L23" s="186"/>
      <c r="M23" s="302"/>
      <c r="N23" s="302"/>
      <c r="O23" s="302"/>
      <c r="P23" s="302"/>
      <c r="Q23" s="186"/>
      <c r="R23" s="374"/>
      <c r="S23" s="374"/>
      <c r="T23" s="378">
        <f>SUM(S24:S32)</f>
        <v>0</v>
      </c>
      <c r="U23" s="337"/>
      <c r="V23" s="371"/>
      <c r="W23" s="371"/>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132"/>
      <c r="DN23" s="132"/>
      <c r="DO23" s="132"/>
      <c r="DP23" s="132"/>
      <c r="DQ23" s="132"/>
      <c r="DR23" s="132"/>
      <c r="DS23" s="132"/>
      <c r="DT23" s="132"/>
      <c r="DU23" s="132"/>
      <c r="DV23" s="132"/>
      <c r="DW23" s="132"/>
      <c r="DX23" s="132"/>
      <c r="DY23" s="132"/>
      <c r="DZ23" s="132"/>
      <c r="EA23" s="132"/>
      <c r="EB23" s="132"/>
      <c r="EC23" s="132"/>
      <c r="ED23" s="132"/>
      <c r="EE23" s="132"/>
      <c r="EF23" s="132"/>
      <c r="EG23" s="132"/>
      <c r="EH23" s="132"/>
      <c r="EI23" s="132"/>
      <c r="EJ23" s="132"/>
      <c r="EK23" s="132"/>
      <c r="EL23" s="132"/>
      <c r="EM23" s="132"/>
      <c r="EN23" s="132"/>
      <c r="EO23" s="132"/>
      <c r="EP23" s="132"/>
      <c r="EQ23" s="132"/>
      <c r="ER23" s="132"/>
      <c r="ES23" s="132"/>
      <c r="ET23" s="132"/>
      <c r="EU23" s="132"/>
      <c r="EV23" s="132"/>
      <c r="EW23" s="132"/>
      <c r="EX23" s="132"/>
      <c r="EY23" s="132"/>
      <c r="EZ23" s="132"/>
      <c r="FA23" s="132"/>
      <c r="FB23" s="132"/>
      <c r="FC23" s="132"/>
      <c r="FD23" s="132"/>
      <c r="FE23" s="132"/>
      <c r="FF23" s="132"/>
      <c r="FG23" s="132"/>
      <c r="FH23" s="132"/>
      <c r="FI23" s="132"/>
      <c r="FJ23" s="132"/>
      <c r="FK23" s="132"/>
      <c r="FL23" s="132"/>
      <c r="FM23" s="132"/>
      <c r="FN23" s="132"/>
      <c r="FO23" s="132"/>
      <c r="FP23" s="132"/>
      <c r="FQ23" s="132"/>
      <c r="FR23" s="132"/>
      <c r="FS23" s="132"/>
      <c r="FT23" s="132"/>
      <c r="FU23" s="132"/>
      <c r="FV23" s="132"/>
      <c r="FW23" s="132"/>
      <c r="FX23" s="132"/>
      <c r="FY23" s="132"/>
      <c r="FZ23" s="132"/>
      <c r="GA23" s="132"/>
      <c r="GB23" s="132"/>
      <c r="GC23" s="132"/>
      <c r="GD23" s="132"/>
      <c r="GE23" s="132"/>
      <c r="GF23" s="132"/>
      <c r="GG23" s="132"/>
      <c r="GH23" s="132"/>
      <c r="GI23" s="132"/>
      <c r="GJ23" s="132"/>
      <c r="GK23" s="132"/>
      <c r="GL23" s="132"/>
      <c r="GM23" s="132"/>
      <c r="GN23" s="132"/>
      <c r="GO23" s="132"/>
      <c r="GP23" s="132"/>
      <c r="GQ23" s="132"/>
      <c r="GR23" s="132"/>
      <c r="GS23" s="132"/>
      <c r="GT23" s="132"/>
      <c r="GU23" s="132"/>
      <c r="GV23" s="132"/>
      <c r="GW23" s="132"/>
    </row>
    <row r="24" spans="1:205" s="141" customFormat="1" ht="154.94999999999999" customHeight="1" x14ac:dyDescent="0.45">
      <c r="A24" s="213" t="s">
        <v>61</v>
      </c>
      <c r="B24" s="159"/>
      <c r="C24" s="244" t="s">
        <v>91</v>
      </c>
      <c r="D24" s="237"/>
      <c r="E24" s="225" t="s">
        <v>236</v>
      </c>
      <c r="F24" s="238"/>
      <c r="G24" s="239" t="s">
        <v>199</v>
      </c>
      <c r="H24" s="160"/>
      <c r="I24" s="161">
        <v>1</v>
      </c>
      <c r="J24" s="162"/>
      <c r="K24" s="206">
        <v>7</v>
      </c>
      <c r="L24" s="186"/>
      <c r="M24" s="357"/>
      <c r="N24" s="358" t="s">
        <v>164</v>
      </c>
      <c r="O24" s="358" t="s">
        <v>164</v>
      </c>
      <c r="P24" s="359" t="s">
        <v>164</v>
      </c>
      <c r="Q24" s="186"/>
      <c r="R24" s="372">
        <f>(1/I24)*K24</f>
        <v>7</v>
      </c>
      <c r="S24" s="372">
        <f>IF(N24="OUI",(0.5*R24),IF(O24="OUI",(1*R24),IF(P24="OUI",(1*R24),0)))</f>
        <v>0</v>
      </c>
      <c r="T24" s="381"/>
      <c r="U24" s="337"/>
      <c r="V24" s="393">
        <v>0.107</v>
      </c>
      <c r="W24" s="393">
        <f>IF(M24="OUI",0,IF(N24="OUI",0,IF(O24="OUI",0,IF(P24="OUI",V24,0))))</f>
        <v>0</v>
      </c>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c r="CJ24" s="132"/>
      <c r="CK24" s="132"/>
      <c r="CL24" s="132"/>
      <c r="CM24" s="132"/>
      <c r="CN24" s="132"/>
      <c r="CO24" s="132"/>
      <c r="CP24" s="132"/>
      <c r="CQ24" s="132"/>
      <c r="CR24" s="132"/>
      <c r="CS24" s="132"/>
      <c r="CT24" s="132"/>
      <c r="CU24" s="132"/>
      <c r="CV24" s="132"/>
      <c r="CW24" s="132"/>
      <c r="CX24" s="132"/>
      <c r="CY24" s="132"/>
      <c r="CZ24" s="132"/>
      <c r="DA24" s="132"/>
      <c r="DB24" s="132"/>
      <c r="DC24" s="132"/>
      <c r="DD24" s="132"/>
      <c r="DE24" s="132"/>
      <c r="DF24" s="132"/>
      <c r="DG24" s="132"/>
      <c r="DH24" s="132"/>
      <c r="DI24" s="132"/>
      <c r="DJ24" s="132"/>
      <c r="DK24" s="132"/>
      <c r="DL24" s="132"/>
      <c r="DM24" s="132"/>
      <c r="DN24" s="132"/>
      <c r="DO24" s="132"/>
      <c r="DP24" s="132"/>
      <c r="DQ24" s="132"/>
      <c r="DR24" s="132"/>
      <c r="DS24" s="132"/>
      <c r="DT24" s="132"/>
      <c r="DU24" s="132"/>
      <c r="DV24" s="132"/>
      <c r="DW24" s="132"/>
      <c r="DX24" s="132"/>
      <c r="DY24" s="132"/>
      <c r="DZ24" s="132"/>
      <c r="EA24" s="132"/>
      <c r="EB24" s="132"/>
      <c r="EC24" s="132"/>
      <c r="ED24" s="132"/>
      <c r="EE24" s="132"/>
      <c r="EF24" s="132"/>
      <c r="EG24" s="132"/>
      <c r="EH24" s="132"/>
      <c r="EI24" s="132"/>
      <c r="EJ24" s="132"/>
      <c r="EK24" s="132"/>
      <c r="EL24" s="132"/>
      <c r="EM24" s="132"/>
      <c r="EN24" s="132"/>
      <c r="EO24" s="132"/>
      <c r="EP24" s="132"/>
      <c r="EQ24" s="132"/>
      <c r="ER24" s="132"/>
      <c r="ES24" s="132"/>
      <c r="ET24" s="132"/>
      <c r="EU24" s="132"/>
      <c r="EV24" s="132"/>
      <c r="EW24" s="132"/>
      <c r="EX24" s="132"/>
      <c r="EY24" s="132"/>
      <c r="EZ24" s="132"/>
      <c r="FA24" s="132"/>
      <c r="FB24" s="132"/>
      <c r="FC24" s="132"/>
      <c r="FD24" s="132"/>
      <c r="FE24" s="132"/>
      <c r="FF24" s="132"/>
      <c r="FG24" s="132"/>
      <c r="FH24" s="132"/>
      <c r="FI24" s="132"/>
      <c r="FJ24" s="132"/>
      <c r="FK24" s="132"/>
      <c r="FL24" s="132"/>
      <c r="FM24" s="132"/>
      <c r="FN24" s="132"/>
      <c r="FO24" s="132"/>
      <c r="FP24" s="132"/>
      <c r="FQ24" s="132"/>
      <c r="FR24" s="132"/>
      <c r="FS24" s="132"/>
      <c r="FT24" s="132"/>
      <c r="FU24" s="132"/>
      <c r="FV24" s="132"/>
      <c r="FW24" s="132"/>
      <c r="FX24" s="132"/>
      <c r="FY24" s="132"/>
      <c r="FZ24" s="132"/>
      <c r="GA24" s="132"/>
      <c r="GB24" s="132"/>
      <c r="GC24" s="132"/>
      <c r="GD24" s="132"/>
      <c r="GE24" s="132"/>
      <c r="GF24" s="132"/>
      <c r="GG24" s="132"/>
      <c r="GH24" s="132"/>
      <c r="GI24" s="132"/>
      <c r="GJ24" s="132"/>
      <c r="GK24" s="132"/>
      <c r="GL24" s="132"/>
      <c r="GM24" s="132"/>
      <c r="GN24" s="132"/>
      <c r="GO24" s="132"/>
      <c r="GP24" s="132"/>
      <c r="GQ24" s="132"/>
      <c r="GR24" s="132"/>
      <c r="GS24" s="132"/>
      <c r="GT24" s="132"/>
      <c r="GU24" s="132"/>
      <c r="GV24" s="132"/>
      <c r="GW24" s="132"/>
    </row>
    <row r="25" spans="1:205" s="141" customFormat="1" ht="94.95" customHeight="1" x14ac:dyDescent="0.45">
      <c r="A25" s="213" t="s">
        <v>122</v>
      </c>
      <c r="B25" s="159"/>
      <c r="C25" s="324" t="s">
        <v>131</v>
      </c>
      <c r="D25" s="237"/>
      <c r="E25" s="225" t="s">
        <v>232</v>
      </c>
      <c r="F25" s="238"/>
      <c r="G25" s="239" t="s">
        <v>127</v>
      </c>
      <c r="H25" s="160"/>
      <c r="I25" s="161">
        <v>1</v>
      </c>
      <c r="J25" s="162"/>
      <c r="K25" s="207">
        <v>4</v>
      </c>
      <c r="L25" s="186"/>
      <c r="M25" s="357"/>
      <c r="N25" s="357"/>
      <c r="O25" s="358" t="s">
        <v>164</v>
      </c>
      <c r="P25" s="359" t="s">
        <v>164</v>
      </c>
      <c r="Q25" s="186"/>
      <c r="R25" s="372">
        <f>(1/I25)*K25</f>
        <v>4</v>
      </c>
      <c r="S25" s="372">
        <f t="shared" ref="S25:S32" si="0">IF(N25="OUI",(0.5*R25),IF(O25="OUI",(1*R25),IF(P25="OUI",(1*R25),0)))</f>
        <v>0</v>
      </c>
      <c r="T25" s="381"/>
      <c r="U25" s="337"/>
      <c r="V25" s="393" t="s">
        <v>11</v>
      </c>
      <c r="W25" s="393" t="str">
        <f>IF(P25=0,0,V25)</f>
        <v>/</v>
      </c>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c r="CV25" s="132"/>
      <c r="CW25" s="132"/>
      <c r="CX25" s="132"/>
      <c r="CY25" s="132"/>
      <c r="CZ25" s="132"/>
      <c r="DA25" s="132"/>
      <c r="DB25" s="132"/>
      <c r="DC25" s="132"/>
      <c r="DD25" s="132"/>
      <c r="DE25" s="132"/>
      <c r="DF25" s="132"/>
      <c r="DG25" s="132"/>
      <c r="DH25" s="132"/>
      <c r="DI25" s="132"/>
      <c r="DJ25" s="132"/>
      <c r="DK25" s="132"/>
      <c r="DL25" s="132"/>
      <c r="DM25" s="132"/>
      <c r="DN25" s="132"/>
      <c r="DO25" s="132"/>
      <c r="DP25" s="132"/>
      <c r="DQ25" s="132"/>
      <c r="DR25" s="132"/>
      <c r="DS25" s="132"/>
      <c r="DT25" s="132"/>
      <c r="DU25" s="132"/>
      <c r="DV25" s="132"/>
      <c r="DW25" s="132"/>
      <c r="DX25" s="132"/>
      <c r="DY25" s="132"/>
      <c r="DZ25" s="132"/>
      <c r="EA25" s="132"/>
      <c r="EB25" s="132"/>
      <c r="EC25" s="132"/>
      <c r="ED25" s="132"/>
      <c r="EE25" s="132"/>
      <c r="EF25" s="132"/>
      <c r="EG25" s="132"/>
      <c r="EH25" s="132"/>
      <c r="EI25" s="132"/>
      <c r="EJ25" s="132"/>
      <c r="EK25" s="132"/>
      <c r="EL25" s="132"/>
      <c r="EM25" s="132"/>
      <c r="EN25" s="132"/>
      <c r="EO25" s="132"/>
      <c r="EP25" s="132"/>
      <c r="EQ25" s="132"/>
      <c r="ER25" s="132"/>
      <c r="ES25" s="132"/>
      <c r="ET25" s="132"/>
      <c r="EU25" s="132"/>
      <c r="EV25" s="132"/>
      <c r="EW25" s="132"/>
      <c r="EX25" s="132"/>
      <c r="EY25" s="132"/>
      <c r="EZ25" s="132"/>
      <c r="FA25" s="132"/>
      <c r="FB25" s="132"/>
      <c r="FC25" s="132"/>
      <c r="FD25" s="132"/>
      <c r="FE25" s="132"/>
      <c r="FF25" s="132"/>
      <c r="FG25" s="132"/>
      <c r="FH25" s="132"/>
      <c r="FI25" s="132"/>
      <c r="FJ25" s="132"/>
      <c r="FK25" s="132"/>
      <c r="FL25" s="132"/>
      <c r="FM25" s="132"/>
      <c r="FN25" s="132"/>
      <c r="FO25" s="132"/>
      <c r="FP25" s="132"/>
      <c r="FQ25" s="132"/>
      <c r="FR25" s="132"/>
      <c r="FS25" s="132"/>
      <c r="FT25" s="132"/>
      <c r="FU25" s="132"/>
      <c r="FV25" s="132"/>
      <c r="FW25" s="132"/>
      <c r="FX25" s="132"/>
      <c r="FY25" s="132"/>
      <c r="FZ25" s="132"/>
      <c r="GA25" s="132"/>
      <c r="GB25" s="132"/>
      <c r="GC25" s="132"/>
      <c r="GD25" s="132"/>
      <c r="GE25" s="132"/>
      <c r="GF25" s="132"/>
      <c r="GG25" s="132"/>
      <c r="GH25" s="132"/>
      <c r="GI25" s="132"/>
      <c r="GJ25" s="132"/>
      <c r="GK25" s="132"/>
      <c r="GL25" s="132"/>
      <c r="GM25" s="132"/>
      <c r="GN25" s="132"/>
      <c r="GO25" s="132"/>
      <c r="GP25" s="132"/>
      <c r="GQ25" s="132"/>
      <c r="GR25" s="132"/>
      <c r="GS25" s="132"/>
      <c r="GT25" s="132"/>
      <c r="GU25" s="132"/>
      <c r="GV25" s="132"/>
      <c r="GW25" s="132"/>
    </row>
    <row r="26" spans="1:205" s="141" customFormat="1" ht="94.95" customHeight="1" x14ac:dyDescent="0.45">
      <c r="A26" s="213" t="s">
        <v>62</v>
      </c>
      <c r="B26" s="159"/>
      <c r="C26" s="324" t="s">
        <v>114</v>
      </c>
      <c r="D26" s="237"/>
      <c r="E26" s="225" t="s">
        <v>229</v>
      </c>
      <c r="F26" s="238"/>
      <c r="G26" s="239" t="s">
        <v>200</v>
      </c>
      <c r="H26" s="160"/>
      <c r="I26" s="163">
        <v>2</v>
      </c>
      <c r="J26" s="162"/>
      <c r="K26" s="208">
        <v>4</v>
      </c>
      <c r="L26" s="186"/>
      <c r="M26" s="357"/>
      <c r="N26" s="358" t="s">
        <v>164</v>
      </c>
      <c r="O26" s="358" t="s">
        <v>164</v>
      </c>
      <c r="P26" s="358" t="s">
        <v>164</v>
      </c>
      <c r="Q26" s="186"/>
      <c r="R26" s="372">
        <f>1/I26 * K26</f>
        <v>2</v>
      </c>
      <c r="S26" s="372">
        <f t="shared" si="0"/>
        <v>0</v>
      </c>
      <c r="T26" s="381"/>
      <c r="U26" s="337"/>
      <c r="V26" s="393">
        <v>3.4000000000000002E-2</v>
      </c>
      <c r="W26" s="393">
        <f>IF(M26="OUI",0,IF(N26="OUI",0,IF(O26="OUI",0,IF(P26="OUI",V26,0))))</f>
        <v>0</v>
      </c>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2"/>
      <c r="ED26" s="132"/>
      <c r="EE26" s="132"/>
      <c r="EF26" s="132"/>
      <c r="EG26" s="132"/>
      <c r="EH26" s="132"/>
      <c r="EI26" s="132"/>
      <c r="EJ26" s="132"/>
      <c r="EK26" s="132"/>
      <c r="EL26" s="132"/>
      <c r="EM26" s="132"/>
      <c r="EN26" s="132"/>
      <c r="EO26" s="132"/>
      <c r="EP26" s="132"/>
      <c r="EQ26" s="132"/>
      <c r="ER26" s="132"/>
      <c r="ES26" s="132"/>
      <c r="ET26" s="132"/>
      <c r="EU26" s="132"/>
      <c r="EV26" s="132"/>
      <c r="EW26" s="132"/>
      <c r="EX26" s="132"/>
      <c r="EY26" s="132"/>
      <c r="EZ26" s="132"/>
      <c r="FA26" s="132"/>
      <c r="FB26" s="132"/>
      <c r="FC26" s="132"/>
      <c r="FD26" s="132"/>
      <c r="FE26" s="132"/>
      <c r="FF26" s="132"/>
      <c r="FG26" s="132"/>
      <c r="FH26" s="132"/>
      <c r="FI26" s="132"/>
      <c r="FJ26" s="132"/>
      <c r="FK26" s="132"/>
      <c r="FL26" s="132"/>
      <c r="FM26" s="132"/>
      <c r="FN26" s="132"/>
      <c r="FO26" s="132"/>
      <c r="FP26" s="132"/>
      <c r="FQ26" s="132"/>
      <c r="FR26" s="132"/>
      <c r="FS26" s="132"/>
      <c r="FT26" s="132"/>
      <c r="FU26" s="132"/>
      <c r="FV26" s="132"/>
      <c r="FW26" s="132"/>
      <c r="FX26" s="132"/>
      <c r="FY26" s="132"/>
      <c r="FZ26" s="132"/>
      <c r="GA26" s="132"/>
      <c r="GB26" s="132"/>
      <c r="GC26" s="132"/>
      <c r="GD26" s="132"/>
      <c r="GE26" s="132"/>
      <c r="GF26" s="132"/>
      <c r="GG26" s="132"/>
      <c r="GH26" s="132"/>
      <c r="GI26" s="132"/>
      <c r="GJ26" s="132"/>
      <c r="GK26" s="132"/>
      <c r="GL26" s="132"/>
      <c r="GM26" s="132"/>
      <c r="GN26" s="132"/>
      <c r="GO26" s="132"/>
      <c r="GP26" s="132"/>
      <c r="GQ26" s="132"/>
      <c r="GR26" s="132"/>
      <c r="GS26" s="132"/>
      <c r="GT26" s="132"/>
      <c r="GU26" s="132"/>
      <c r="GV26" s="132"/>
      <c r="GW26" s="132"/>
    </row>
    <row r="27" spans="1:205" s="141" customFormat="1" ht="94.95" customHeight="1" x14ac:dyDescent="0.45">
      <c r="A27" s="213" t="s">
        <v>123</v>
      </c>
      <c r="B27" s="159"/>
      <c r="C27" s="324" t="s">
        <v>132</v>
      </c>
      <c r="D27" s="237"/>
      <c r="E27" s="225" t="s">
        <v>233</v>
      </c>
      <c r="F27" s="238"/>
      <c r="G27" s="239" t="s">
        <v>127</v>
      </c>
      <c r="H27" s="160"/>
      <c r="I27" s="161">
        <v>1</v>
      </c>
      <c r="J27" s="164"/>
      <c r="K27" s="209">
        <v>2</v>
      </c>
      <c r="L27" s="186"/>
      <c r="M27" s="357"/>
      <c r="N27" s="357"/>
      <c r="O27" s="358" t="s">
        <v>164</v>
      </c>
      <c r="P27" s="359" t="s">
        <v>164</v>
      </c>
      <c r="Q27" s="186"/>
      <c r="R27" s="372">
        <f t="shared" ref="R27:R32" si="1">(1/I27)*K27</f>
        <v>2</v>
      </c>
      <c r="S27" s="372">
        <f t="shared" si="0"/>
        <v>0</v>
      </c>
      <c r="T27" s="381"/>
      <c r="U27" s="337"/>
      <c r="V27" s="393" t="s">
        <v>11</v>
      </c>
      <c r="W27" s="393" t="str">
        <f>IF(P27=0,0,V27)</f>
        <v>/</v>
      </c>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132"/>
      <c r="EP27" s="132"/>
      <c r="EQ27" s="132"/>
      <c r="ER27" s="132"/>
      <c r="ES27" s="132"/>
      <c r="ET27" s="132"/>
      <c r="EU27" s="132"/>
      <c r="EV27" s="132"/>
      <c r="EW27" s="132"/>
      <c r="EX27" s="132"/>
      <c r="EY27" s="132"/>
      <c r="EZ27" s="132"/>
      <c r="FA27" s="132"/>
      <c r="FB27" s="132"/>
      <c r="FC27" s="132"/>
      <c r="FD27" s="132"/>
      <c r="FE27" s="132"/>
      <c r="FF27" s="132"/>
      <c r="FG27" s="132"/>
      <c r="FH27" s="132"/>
      <c r="FI27" s="132"/>
      <c r="FJ27" s="132"/>
      <c r="FK27" s="132"/>
      <c r="FL27" s="132"/>
      <c r="FM27" s="132"/>
      <c r="FN27" s="132"/>
      <c r="FO27" s="132"/>
      <c r="FP27" s="132"/>
      <c r="FQ27" s="132"/>
      <c r="FR27" s="132"/>
      <c r="FS27" s="132"/>
      <c r="FT27" s="132"/>
      <c r="FU27" s="132"/>
      <c r="FV27" s="132"/>
      <c r="FW27" s="132"/>
      <c r="FX27" s="132"/>
      <c r="FY27" s="132"/>
      <c r="FZ27" s="132"/>
      <c r="GA27" s="132"/>
      <c r="GB27" s="132"/>
      <c r="GC27" s="132"/>
      <c r="GD27" s="132"/>
      <c r="GE27" s="132"/>
      <c r="GF27" s="132"/>
      <c r="GG27" s="132"/>
      <c r="GH27" s="132"/>
      <c r="GI27" s="132"/>
      <c r="GJ27" s="132"/>
      <c r="GK27" s="132"/>
      <c r="GL27" s="132"/>
      <c r="GM27" s="132"/>
      <c r="GN27" s="132"/>
      <c r="GO27" s="132"/>
      <c r="GP27" s="132"/>
      <c r="GQ27" s="132"/>
      <c r="GR27" s="132"/>
      <c r="GS27" s="132"/>
      <c r="GT27" s="132"/>
      <c r="GU27" s="132"/>
      <c r="GV27" s="132"/>
      <c r="GW27" s="132"/>
    </row>
    <row r="28" spans="1:205" s="141" customFormat="1" ht="94.95" customHeight="1" x14ac:dyDescent="0.45">
      <c r="A28" s="213" t="s">
        <v>63</v>
      </c>
      <c r="B28" s="159"/>
      <c r="C28" s="244" t="s">
        <v>93</v>
      </c>
      <c r="D28" s="237"/>
      <c r="E28" s="240" t="s">
        <v>230</v>
      </c>
      <c r="F28" s="238"/>
      <c r="G28" s="239" t="s">
        <v>199</v>
      </c>
      <c r="H28" s="160"/>
      <c r="I28" s="163">
        <v>2</v>
      </c>
      <c r="J28" s="162"/>
      <c r="K28" s="210">
        <v>6</v>
      </c>
      <c r="L28" s="186"/>
      <c r="M28" s="357"/>
      <c r="N28" s="358" t="s">
        <v>164</v>
      </c>
      <c r="O28" s="358" t="s">
        <v>164</v>
      </c>
      <c r="P28" s="358" t="s">
        <v>164</v>
      </c>
      <c r="Q28" s="186"/>
      <c r="R28" s="372">
        <f t="shared" si="1"/>
        <v>3</v>
      </c>
      <c r="S28" s="372">
        <f t="shared" si="0"/>
        <v>0</v>
      </c>
      <c r="T28" s="381"/>
      <c r="U28" s="337"/>
      <c r="V28" s="393">
        <v>8.6999999999999994E-2</v>
      </c>
      <c r="W28" s="393">
        <f>IF(M28="OUI",0,IF(N28="OUI",0,IF(O28="OUI",0,IF(P28="OUI",V28,0))))</f>
        <v>0</v>
      </c>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2"/>
      <c r="EC28" s="132"/>
      <c r="ED28" s="132"/>
      <c r="EE28" s="132"/>
      <c r="EF28" s="132"/>
      <c r="EG28" s="132"/>
      <c r="EH28" s="132"/>
      <c r="EI28" s="132"/>
      <c r="EJ28" s="132"/>
      <c r="EK28" s="132"/>
      <c r="EL28" s="132"/>
      <c r="EM28" s="132"/>
      <c r="EN28" s="132"/>
      <c r="EO28" s="132"/>
      <c r="EP28" s="132"/>
      <c r="EQ28" s="132"/>
      <c r="ER28" s="132"/>
      <c r="ES28" s="132"/>
      <c r="ET28" s="132"/>
      <c r="EU28" s="132"/>
      <c r="EV28" s="132"/>
      <c r="EW28" s="132"/>
      <c r="EX28" s="132"/>
      <c r="EY28" s="132"/>
      <c r="EZ28" s="132"/>
      <c r="FA28" s="132"/>
      <c r="FB28" s="132"/>
      <c r="FC28" s="132"/>
      <c r="FD28" s="132"/>
      <c r="FE28" s="132"/>
      <c r="FF28" s="132"/>
      <c r="FG28" s="132"/>
      <c r="FH28" s="132"/>
      <c r="FI28" s="132"/>
      <c r="FJ28" s="132"/>
      <c r="FK28" s="132"/>
      <c r="FL28" s="132"/>
      <c r="FM28" s="132"/>
      <c r="FN28" s="132"/>
      <c r="FO28" s="132"/>
      <c r="FP28" s="132"/>
      <c r="FQ28" s="132"/>
      <c r="FR28" s="132"/>
      <c r="FS28" s="132"/>
      <c r="FT28" s="132"/>
      <c r="FU28" s="132"/>
      <c r="FV28" s="132"/>
      <c r="FW28" s="132"/>
      <c r="FX28" s="132"/>
      <c r="FY28" s="132"/>
      <c r="FZ28" s="132"/>
      <c r="GA28" s="132"/>
      <c r="GB28" s="132"/>
      <c r="GC28" s="132"/>
      <c r="GD28" s="132"/>
      <c r="GE28" s="132"/>
      <c r="GF28" s="132"/>
      <c r="GG28" s="132"/>
      <c r="GH28" s="132"/>
      <c r="GI28" s="132"/>
      <c r="GJ28" s="132"/>
      <c r="GK28" s="132"/>
      <c r="GL28" s="132"/>
      <c r="GM28" s="132"/>
      <c r="GN28" s="132"/>
      <c r="GO28" s="132"/>
      <c r="GP28" s="132"/>
      <c r="GQ28" s="132"/>
      <c r="GR28" s="132"/>
      <c r="GS28" s="132"/>
      <c r="GT28" s="132"/>
      <c r="GU28" s="132"/>
      <c r="GV28" s="132"/>
      <c r="GW28" s="132"/>
    </row>
    <row r="29" spans="1:205" s="141" customFormat="1" ht="94.95" customHeight="1" x14ac:dyDescent="0.45">
      <c r="A29" s="213" t="s">
        <v>124</v>
      </c>
      <c r="B29" s="159"/>
      <c r="C29" s="324" t="s">
        <v>133</v>
      </c>
      <c r="D29" s="237"/>
      <c r="E29" s="225" t="s">
        <v>234</v>
      </c>
      <c r="F29" s="238"/>
      <c r="G29" s="239" t="s">
        <v>127</v>
      </c>
      <c r="H29" s="160"/>
      <c r="I29" s="161">
        <v>1</v>
      </c>
      <c r="J29" s="164"/>
      <c r="K29" s="208">
        <v>4</v>
      </c>
      <c r="L29" s="186"/>
      <c r="M29" s="357"/>
      <c r="N29" s="357"/>
      <c r="O29" s="358" t="s">
        <v>164</v>
      </c>
      <c r="P29" s="359" t="s">
        <v>164</v>
      </c>
      <c r="Q29" s="186"/>
      <c r="R29" s="372">
        <f t="shared" si="1"/>
        <v>4</v>
      </c>
      <c r="S29" s="372">
        <f t="shared" si="0"/>
        <v>0</v>
      </c>
      <c r="T29" s="381"/>
      <c r="U29" s="337"/>
      <c r="V29" s="393" t="s">
        <v>11</v>
      </c>
      <c r="W29" s="393" t="s">
        <v>11</v>
      </c>
      <c r="X29" s="461"/>
      <c r="Y29" s="461"/>
      <c r="Z29" s="461"/>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2"/>
      <c r="EC29" s="132"/>
      <c r="ED29" s="132"/>
      <c r="EE29" s="132"/>
      <c r="EF29" s="132"/>
      <c r="EG29" s="132"/>
      <c r="EH29" s="132"/>
      <c r="EI29" s="132"/>
      <c r="EJ29" s="132"/>
      <c r="EK29" s="132"/>
      <c r="EL29" s="132"/>
      <c r="EM29" s="132"/>
      <c r="EN29" s="132"/>
      <c r="EO29" s="132"/>
      <c r="EP29" s="132"/>
      <c r="EQ29" s="132"/>
      <c r="ER29" s="132"/>
      <c r="ES29" s="132"/>
      <c r="ET29" s="132"/>
      <c r="EU29" s="132"/>
      <c r="EV29" s="132"/>
      <c r="EW29" s="132"/>
      <c r="EX29" s="132"/>
      <c r="EY29" s="132"/>
      <c r="EZ29" s="132"/>
      <c r="FA29" s="132"/>
      <c r="FB29" s="132"/>
      <c r="FC29" s="132"/>
      <c r="FD29" s="132"/>
      <c r="FE29" s="132"/>
      <c r="FF29" s="132"/>
      <c r="FG29" s="132"/>
      <c r="FH29" s="132"/>
      <c r="FI29" s="132"/>
      <c r="FJ29" s="132"/>
      <c r="FK29" s="132"/>
      <c r="FL29" s="132"/>
      <c r="FM29" s="132"/>
      <c r="FN29" s="132"/>
      <c r="FO29" s="132"/>
      <c r="FP29" s="132"/>
      <c r="FQ29" s="132"/>
      <c r="FR29" s="132"/>
      <c r="FS29" s="132"/>
      <c r="FT29" s="132"/>
      <c r="FU29" s="132"/>
      <c r="FV29" s="132"/>
      <c r="FW29" s="132"/>
      <c r="FX29" s="132"/>
      <c r="FY29" s="132"/>
      <c r="FZ29" s="132"/>
      <c r="GA29" s="132"/>
      <c r="GB29" s="132"/>
      <c r="GC29" s="132"/>
      <c r="GD29" s="132"/>
      <c r="GE29" s="132"/>
      <c r="GF29" s="132"/>
      <c r="GG29" s="132"/>
      <c r="GH29" s="132"/>
      <c r="GI29" s="132"/>
      <c r="GJ29" s="132"/>
      <c r="GK29" s="132"/>
      <c r="GL29" s="132"/>
      <c r="GM29" s="132"/>
      <c r="GN29" s="132"/>
      <c r="GO29" s="132"/>
      <c r="GP29" s="132"/>
      <c r="GQ29" s="132"/>
      <c r="GR29" s="132"/>
      <c r="GS29" s="132"/>
      <c r="GT29" s="132"/>
      <c r="GU29" s="132"/>
      <c r="GV29" s="132"/>
      <c r="GW29" s="132"/>
    </row>
    <row r="30" spans="1:205" s="141" customFormat="1" ht="94.95" customHeight="1" x14ac:dyDescent="0.45">
      <c r="A30" s="213" t="s">
        <v>64</v>
      </c>
      <c r="B30" s="159"/>
      <c r="C30" s="324" t="s">
        <v>94</v>
      </c>
      <c r="D30" s="237"/>
      <c r="E30" s="240" t="s">
        <v>13</v>
      </c>
      <c r="F30" s="238"/>
      <c r="G30" s="239" t="s">
        <v>201</v>
      </c>
      <c r="H30" s="160"/>
      <c r="I30" s="165">
        <v>4</v>
      </c>
      <c r="J30" s="162"/>
      <c r="K30" s="211">
        <v>5</v>
      </c>
      <c r="L30" s="186"/>
      <c r="M30" s="357"/>
      <c r="N30" s="358" t="s">
        <v>164</v>
      </c>
      <c r="O30" s="358" t="s">
        <v>164</v>
      </c>
      <c r="P30" s="358" t="s">
        <v>164</v>
      </c>
      <c r="Q30" s="186"/>
      <c r="R30" s="372">
        <f t="shared" si="1"/>
        <v>1.25</v>
      </c>
      <c r="S30" s="372">
        <f t="shared" si="0"/>
        <v>0</v>
      </c>
      <c r="T30" s="381"/>
      <c r="U30" s="337"/>
      <c r="V30" s="393">
        <v>4.5999999999999999E-2</v>
      </c>
      <c r="W30" s="393">
        <f>IF(M30="OUI",0,IF(N30="OUI",0,IF(O30="OUI",0,IF(P30="OUI",V30,0))))</f>
        <v>0</v>
      </c>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2"/>
      <c r="DS30" s="132"/>
      <c r="DT30" s="132"/>
      <c r="DU30" s="132"/>
      <c r="DV30" s="132"/>
      <c r="DW30" s="132"/>
      <c r="DX30" s="132"/>
      <c r="DY30" s="132"/>
      <c r="DZ30" s="132"/>
      <c r="EA30" s="132"/>
      <c r="EB30" s="132"/>
      <c r="EC30" s="132"/>
      <c r="ED30" s="132"/>
      <c r="EE30" s="132"/>
      <c r="EF30" s="132"/>
      <c r="EG30" s="132"/>
      <c r="EH30" s="132"/>
      <c r="EI30" s="132"/>
      <c r="EJ30" s="132"/>
      <c r="EK30" s="132"/>
      <c r="EL30" s="132"/>
      <c r="EM30" s="132"/>
      <c r="EN30" s="132"/>
      <c r="EO30" s="132"/>
      <c r="EP30" s="132"/>
      <c r="EQ30" s="132"/>
      <c r="ER30" s="132"/>
      <c r="ES30" s="132"/>
      <c r="ET30" s="132"/>
      <c r="EU30" s="132"/>
      <c r="EV30" s="132"/>
      <c r="EW30" s="132"/>
      <c r="EX30" s="132"/>
      <c r="EY30" s="132"/>
      <c r="EZ30" s="132"/>
      <c r="FA30" s="132"/>
      <c r="FB30" s="132"/>
      <c r="FC30" s="132"/>
      <c r="FD30" s="132"/>
      <c r="FE30" s="132"/>
      <c r="FF30" s="132"/>
      <c r="FG30" s="132"/>
      <c r="FH30" s="132"/>
      <c r="FI30" s="132"/>
      <c r="FJ30" s="132"/>
      <c r="FK30" s="132"/>
      <c r="FL30" s="132"/>
      <c r="FM30" s="132"/>
      <c r="FN30" s="132"/>
      <c r="FO30" s="132"/>
      <c r="FP30" s="132"/>
      <c r="FQ30" s="132"/>
      <c r="FR30" s="132"/>
      <c r="FS30" s="132"/>
      <c r="FT30" s="132"/>
      <c r="FU30" s="132"/>
      <c r="FV30" s="132"/>
      <c r="FW30" s="132"/>
      <c r="FX30" s="132"/>
      <c r="FY30" s="132"/>
      <c r="FZ30" s="132"/>
      <c r="GA30" s="132"/>
      <c r="GB30" s="132"/>
      <c r="GC30" s="132"/>
      <c r="GD30" s="132"/>
      <c r="GE30" s="132"/>
      <c r="GF30" s="132"/>
      <c r="GG30" s="132"/>
      <c r="GH30" s="132"/>
      <c r="GI30" s="132"/>
      <c r="GJ30" s="132"/>
      <c r="GK30" s="132"/>
      <c r="GL30" s="132"/>
      <c r="GM30" s="132"/>
      <c r="GN30" s="132"/>
      <c r="GO30" s="132"/>
      <c r="GP30" s="132"/>
      <c r="GQ30" s="132"/>
      <c r="GR30" s="132"/>
      <c r="GS30" s="132"/>
      <c r="GT30" s="132"/>
      <c r="GU30" s="132"/>
      <c r="GV30" s="132"/>
      <c r="GW30" s="132"/>
    </row>
    <row r="31" spans="1:205" s="138" customFormat="1" ht="94.95" customHeight="1" thickBot="1" x14ac:dyDescent="0.5">
      <c r="A31" s="213" t="s">
        <v>125</v>
      </c>
      <c r="B31" s="159"/>
      <c r="C31" s="324" t="s">
        <v>126</v>
      </c>
      <c r="D31" s="237"/>
      <c r="E31" s="225" t="s">
        <v>235</v>
      </c>
      <c r="F31" s="238"/>
      <c r="G31" s="239" t="s">
        <v>127</v>
      </c>
      <c r="H31" s="160"/>
      <c r="I31" s="161">
        <v>1</v>
      </c>
      <c r="J31" s="162"/>
      <c r="K31" s="209">
        <v>2</v>
      </c>
      <c r="L31" s="186"/>
      <c r="M31" s="357"/>
      <c r="N31" s="357"/>
      <c r="O31" s="358" t="s">
        <v>164</v>
      </c>
      <c r="P31" s="359" t="s">
        <v>164</v>
      </c>
      <c r="Q31" s="186"/>
      <c r="R31" s="372">
        <f t="shared" si="1"/>
        <v>2</v>
      </c>
      <c r="S31" s="372">
        <f t="shared" si="0"/>
        <v>0</v>
      </c>
      <c r="T31" s="381"/>
      <c r="U31" s="337"/>
      <c r="V31" s="393" t="s">
        <v>11</v>
      </c>
      <c r="W31" s="393" t="s">
        <v>11</v>
      </c>
      <c r="X31" s="461"/>
      <c r="Y31" s="461"/>
      <c r="Z31" s="461"/>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c r="FC31" s="132"/>
      <c r="FD31" s="132"/>
      <c r="FE31" s="132"/>
      <c r="FF31" s="132"/>
      <c r="FG31" s="132"/>
      <c r="FH31" s="132"/>
      <c r="FI31" s="132"/>
      <c r="FJ31" s="132"/>
      <c r="FK31" s="132"/>
      <c r="FL31" s="132"/>
      <c r="FM31" s="132"/>
      <c r="FN31" s="132"/>
      <c r="FO31" s="132"/>
      <c r="FP31" s="132"/>
      <c r="FQ31" s="132"/>
      <c r="FR31" s="132"/>
      <c r="FS31" s="132"/>
      <c r="FT31" s="132"/>
      <c r="FU31" s="132"/>
      <c r="FV31" s="132"/>
      <c r="FW31" s="132"/>
      <c r="FX31" s="132"/>
      <c r="FY31" s="132"/>
      <c r="FZ31" s="132"/>
      <c r="GA31" s="132"/>
      <c r="GB31" s="132"/>
      <c r="GC31" s="132"/>
      <c r="GD31" s="132"/>
      <c r="GE31" s="132"/>
      <c r="GF31" s="132"/>
      <c r="GG31" s="132"/>
      <c r="GH31" s="132"/>
      <c r="GI31" s="132"/>
      <c r="GJ31" s="132"/>
      <c r="GK31" s="132"/>
      <c r="GL31" s="132"/>
      <c r="GM31" s="132"/>
      <c r="GN31" s="132"/>
      <c r="GO31" s="132"/>
      <c r="GP31" s="132"/>
      <c r="GQ31" s="132"/>
      <c r="GR31" s="132"/>
      <c r="GS31" s="132"/>
      <c r="GT31" s="132"/>
      <c r="GU31" s="132"/>
      <c r="GV31" s="132"/>
      <c r="GW31" s="132"/>
    </row>
    <row r="32" spans="1:205" s="137" customFormat="1" ht="94.95" customHeight="1" thickBot="1" x14ac:dyDescent="0.5">
      <c r="A32" s="321" t="s">
        <v>65</v>
      </c>
      <c r="B32" s="166"/>
      <c r="C32" s="322" t="s">
        <v>143</v>
      </c>
      <c r="D32" s="227"/>
      <c r="E32" s="236" t="s">
        <v>11</v>
      </c>
      <c r="F32" s="229"/>
      <c r="G32" s="230" t="s">
        <v>128</v>
      </c>
      <c r="H32" s="151"/>
      <c r="I32" s="167">
        <v>2</v>
      </c>
      <c r="J32" s="168"/>
      <c r="K32" s="205">
        <v>3</v>
      </c>
      <c r="L32" s="186"/>
      <c r="M32" s="360"/>
      <c r="N32" s="360"/>
      <c r="O32" s="361" t="s">
        <v>164</v>
      </c>
      <c r="P32" s="361" t="s">
        <v>164</v>
      </c>
      <c r="Q32" s="186"/>
      <c r="R32" s="373">
        <f t="shared" si="1"/>
        <v>1.5</v>
      </c>
      <c r="S32" s="373">
        <f t="shared" si="0"/>
        <v>0</v>
      </c>
      <c r="T32" s="380"/>
      <c r="U32" s="337"/>
      <c r="V32" s="397" t="s">
        <v>11</v>
      </c>
      <c r="W32" s="397" t="s">
        <v>11</v>
      </c>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132"/>
      <c r="EP32" s="132"/>
      <c r="EQ32" s="132"/>
      <c r="ER32" s="132"/>
      <c r="ES32" s="132"/>
      <c r="ET32" s="132"/>
      <c r="EU32" s="132"/>
      <c r="EV32" s="132"/>
      <c r="EW32" s="132"/>
      <c r="EX32" s="132"/>
      <c r="EY32" s="132"/>
      <c r="EZ32" s="132"/>
      <c r="FA32" s="132"/>
      <c r="FB32" s="132"/>
      <c r="FC32" s="132"/>
      <c r="FD32" s="132"/>
      <c r="FE32" s="132"/>
      <c r="FF32" s="132"/>
      <c r="FG32" s="132"/>
      <c r="FH32" s="132"/>
      <c r="FI32" s="132"/>
      <c r="FJ32" s="132"/>
      <c r="FK32" s="132"/>
      <c r="FL32" s="132"/>
      <c r="FM32" s="132"/>
      <c r="FN32" s="132"/>
      <c r="FO32" s="132"/>
      <c r="FP32" s="132"/>
      <c r="FQ32" s="132"/>
      <c r="FR32" s="132"/>
      <c r="FS32" s="132"/>
      <c r="FT32" s="132"/>
      <c r="FU32" s="132"/>
      <c r="FV32" s="132"/>
      <c r="FW32" s="132"/>
      <c r="FX32" s="132"/>
      <c r="FY32" s="132"/>
      <c r="FZ32" s="132"/>
      <c r="GA32" s="132"/>
      <c r="GB32" s="132"/>
      <c r="GC32" s="132"/>
      <c r="GD32" s="132"/>
      <c r="GE32" s="132"/>
      <c r="GF32" s="132"/>
      <c r="GG32" s="132"/>
      <c r="GH32" s="132"/>
      <c r="GI32" s="132"/>
      <c r="GJ32" s="132"/>
      <c r="GK32" s="132"/>
      <c r="GL32" s="132"/>
      <c r="GM32" s="132"/>
      <c r="GN32" s="132"/>
      <c r="GO32" s="132"/>
      <c r="GP32" s="132"/>
      <c r="GQ32" s="132"/>
      <c r="GR32" s="132"/>
      <c r="GS32" s="132"/>
      <c r="GT32" s="132"/>
      <c r="GU32" s="132"/>
      <c r="GV32" s="132"/>
      <c r="GW32" s="132"/>
    </row>
    <row r="33" spans="1:280" s="137" customFormat="1" ht="34.950000000000003" customHeight="1" thickBot="1" x14ac:dyDescent="0.5">
      <c r="A33" s="303"/>
      <c r="B33" s="331" t="s">
        <v>2</v>
      </c>
      <c r="C33" s="298"/>
      <c r="D33" s="306"/>
      <c r="E33" s="306"/>
      <c r="F33" s="307"/>
      <c r="G33" s="306"/>
      <c r="H33" s="300"/>
      <c r="I33" s="304"/>
      <c r="J33" s="301"/>
      <c r="K33" s="305"/>
      <c r="L33" s="186"/>
      <c r="M33" s="305"/>
      <c r="N33" s="305"/>
      <c r="O33" s="305"/>
      <c r="P33" s="305"/>
      <c r="Q33" s="186"/>
      <c r="R33" s="374"/>
      <c r="S33" s="374"/>
      <c r="T33" s="378">
        <f>SUM(S35:S37)</f>
        <v>0</v>
      </c>
      <c r="U33" s="337"/>
      <c r="V33" s="371"/>
      <c r="W33" s="371"/>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2"/>
      <c r="EC33" s="132"/>
      <c r="ED33" s="132"/>
      <c r="EE33" s="132"/>
      <c r="EF33" s="132"/>
      <c r="EG33" s="132"/>
      <c r="EH33" s="132"/>
      <c r="EI33" s="132"/>
      <c r="EJ33" s="132"/>
      <c r="EK33" s="132"/>
      <c r="EL33" s="132"/>
      <c r="EM33" s="132"/>
      <c r="EN33" s="132"/>
      <c r="EO33" s="132"/>
      <c r="EP33" s="132"/>
      <c r="EQ33" s="132"/>
      <c r="ER33" s="132"/>
      <c r="ES33" s="132"/>
      <c r="ET33" s="132"/>
      <c r="EU33" s="132"/>
      <c r="EV33" s="132"/>
      <c r="EW33" s="132"/>
      <c r="EX33" s="132"/>
      <c r="EY33" s="132"/>
      <c r="EZ33" s="132"/>
      <c r="FA33" s="132"/>
      <c r="FB33" s="132"/>
      <c r="FC33" s="132"/>
      <c r="FD33" s="132"/>
      <c r="FE33" s="132"/>
      <c r="FF33" s="132"/>
      <c r="FG33" s="132"/>
      <c r="FH33" s="132"/>
      <c r="FI33" s="132"/>
      <c r="FJ33" s="132"/>
      <c r="FK33" s="132"/>
      <c r="FL33" s="132"/>
      <c r="FM33" s="132"/>
      <c r="FN33" s="132"/>
      <c r="FO33" s="132"/>
      <c r="FP33" s="132"/>
      <c r="FQ33" s="132"/>
      <c r="FR33" s="132"/>
      <c r="FS33" s="132"/>
      <c r="FT33" s="132"/>
      <c r="FU33" s="132"/>
      <c r="FV33" s="132"/>
      <c r="FW33" s="132"/>
      <c r="FX33" s="132"/>
      <c r="FY33" s="132"/>
      <c r="FZ33" s="132"/>
      <c r="GA33" s="132"/>
      <c r="GB33" s="132"/>
      <c r="GC33" s="132"/>
      <c r="GD33" s="132"/>
      <c r="GE33" s="132"/>
      <c r="GF33" s="132"/>
      <c r="GG33" s="132"/>
      <c r="GH33" s="132"/>
      <c r="GI33" s="132"/>
      <c r="GJ33" s="132"/>
      <c r="GK33" s="132"/>
      <c r="GL33" s="132"/>
      <c r="GM33" s="132"/>
      <c r="GN33" s="132"/>
      <c r="GO33" s="132"/>
      <c r="GP33" s="132"/>
      <c r="GQ33" s="132"/>
      <c r="GR33" s="132"/>
      <c r="GS33" s="132"/>
      <c r="GT33" s="132"/>
      <c r="GU33" s="132"/>
      <c r="GV33" s="132"/>
      <c r="GW33" s="132"/>
    </row>
    <row r="34" spans="1:280" s="141" customFormat="1" ht="94.95" customHeight="1" x14ac:dyDescent="0.45">
      <c r="A34" s="320" t="s">
        <v>66</v>
      </c>
      <c r="B34" s="169"/>
      <c r="C34" s="324" t="s">
        <v>140</v>
      </c>
      <c r="D34" s="237"/>
      <c r="E34" s="225" t="s">
        <v>158</v>
      </c>
      <c r="F34" s="238"/>
      <c r="G34" s="239"/>
      <c r="H34" s="160"/>
      <c r="I34" s="161">
        <v>1</v>
      </c>
      <c r="J34" s="162"/>
      <c r="K34" s="204">
        <v>2</v>
      </c>
      <c r="L34" s="186"/>
      <c r="M34" s="357"/>
      <c r="N34" s="358" t="s">
        <v>164</v>
      </c>
      <c r="O34" s="358" t="s">
        <v>164</v>
      </c>
      <c r="P34" s="359" t="s">
        <v>164</v>
      </c>
      <c r="Q34" s="186"/>
      <c r="R34" s="372">
        <f>(1/I34)*K34</f>
        <v>2</v>
      </c>
      <c r="S34" s="372">
        <f>IF(M34="OUI",0,IF(N34="OUI",(0.5*R34),IF(O34="OUI",(1*R34),IF(P34="OUI",(1*R34),0))))</f>
        <v>0</v>
      </c>
      <c r="T34" s="381"/>
      <c r="U34" s="337"/>
      <c r="V34" s="393" t="s">
        <v>11</v>
      </c>
      <c r="W34" s="393" t="s">
        <v>11</v>
      </c>
      <c r="X34" s="461"/>
      <c r="Y34" s="461"/>
      <c r="Z34" s="461"/>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2"/>
      <c r="DY34" s="132"/>
      <c r="DZ34" s="132"/>
      <c r="EA34" s="132"/>
      <c r="EB34" s="132"/>
      <c r="EC34" s="132"/>
      <c r="ED34" s="132"/>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row>
    <row r="35" spans="1:280" s="141" customFormat="1" ht="154.94999999999999" customHeight="1" x14ac:dyDescent="0.45">
      <c r="A35" s="213" t="s">
        <v>67</v>
      </c>
      <c r="B35" s="159"/>
      <c r="C35" s="325" t="s">
        <v>155</v>
      </c>
      <c r="D35" s="237"/>
      <c r="E35" s="225" t="s">
        <v>207</v>
      </c>
      <c r="F35" s="238"/>
      <c r="G35" s="239" t="s">
        <v>202</v>
      </c>
      <c r="H35" s="160"/>
      <c r="I35" s="170">
        <v>3</v>
      </c>
      <c r="J35" s="162"/>
      <c r="K35" s="204">
        <v>3</v>
      </c>
      <c r="L35" s="186"/>
      <c r="M35" s="358" t="s">
        <v>164</v>
      </c>
      <c r="N35" s="358" t="s">
        <v>164</v>
      </c>
      <c r="O35" s="358" t="s">
        <v>164</v>
      </c>
      <c r="P35" s="358" t="s">
        <v>164</v>
      </c>
      <c r="Q35" s="186"/>
      <c r="R35" s="372">
        <f>(1/I35)*K35</f>
        <v>1</v>
      </c>
      <c r="S35" s="372">
        <f>IF(M35="OUI",0,IF(N35="OUI",(0.5*R35),IF(O35="OUI",(1*R35),IF(P35="OUI",(1*R35),0))))</f>
        <v>0</v>
      </c>
      <c r="T35" s="381"/>
      <c r="U35" s="337"/>
      <c r="V35" s="393">
        <v>1.4999999999999999E-2</v>
      </c>
      <c r="W35" s="393">
        <f>IF(M35="OUI",0,IF(N35="OUI",0,IF(O35="OUI",0,IF(P35="OUI",V35,0))))</f>
        <v>0</v>
      </c>
      <c r="X35" s="461"/>
      <c r="Y35" s="461"/>
      <c r="Z35" s="461"/>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2"/>
      <c r="DJ35" s="132"/>
      <c r="DK35" s="132"/>
      <c r="DL35" s="132"/>
      <c r="DM35" s="132"/>
      <c r="DN35" s="132"/>
      <c r="DO35" s="132"/>
      <c r="DP35" s="132"/>
      <c r="DQ35" s="132"/>
      <c r="DR35" s="132"/>
      <c r="DS35" s="132"/>
      <c r="DT35" s="132"/>
      <c r="DU35" s="132"/>
      <c r="DV35" s="132"/>
      <c r="DW35" s="132"/>
      <c r="DX35" s="132"/>
      <c r="DY35" s="132"/>
      <c r="DZ35" s="132"/>
      <c r="EA35" s="132"/>
      <c r="EB35" s="132"/>
      <c r="EC35" s="132"/>
      <c r="ED35" s="132"/>
      <c r="EE35" s="132"/>
      <c r="EF35" s="132"/>
      <c r="EG35" s="132"/>
      <c r="EH35" s="132"/>
      <c r="EI35" s="132"/>
      <c r="EJ35" s="132"/>
      <c r="EK35" s="132"/>
      <c r="EL35" s="132"/>
      <c r="EM35" s="132"/>
      <c r="EN35" s="132"/>
      <c r="EO35" s="132"/>
      <c r="EP35" s="132"/>
      <c r="EQ35" s="132"/>
      <c r="ER35" s="132"/>
      <c r="ES35" s="132"/>
      <c r="ET35" s="132"/>
      <c r="EU35" s="132"/>
      <c r="EV35" s="132"/>
      <c r="EW35" s="132"/>
      <c r="EX35" s="132"/>
      <c r="EY35" s="132"/>
      <c r="EZ35" s="132"/>
      <c r="FA35" s="132"/>
      <c r="FB35" s="132"/>
      <c r="FC35" s="132"/>
      <c r="FD35" s="132"/>
      <c r="FE35" s="132"/>
      <c r="FF35" s="132"/>
      <c r="FG35" s="132"/>
      <c r="FH35" s="132"/>
      <c r="FI35" s="132"/>
      <c r="FJ35" s="132"/>
      <c r="FK35" s="132"/>
      <c r="FL35" s="132"/>
      <c r="FM35" s="132"/>
      <c r="FN35" s="132"/>
      <c r="FO35" s="132"/>
      <c r="FP35" s="132"/>
      <c r="FQ35" s="132"/>
      <c r="FR35" s="132"/>
      <c r="FS35" s="132"/>
      <c r="FT35" s="132"/>
      <c r="FU35" s="132"/>
      <c r="FV35" s="132"/>
      <c r="FW35" s="132"/>
      <c r="FX35" s="132"/>
      <c r="FY35" s="132"/>
      <c r="FZ35" s="132"/>
      <c r="GA35" s="132"/>
      <c r="GB35" s="132"/>
      <c r="GC35" s="132"/>
      <c r="GD35" s="132"/>
      <c r="GE35" s="132"/>
      <c r="GF35" s="132"/>
      <c r="GG35" s="132"/>
      <c r="GH35" s="132"/>
      <c r="GI35" s="132"/>
      <c r="GJ35" s="132"/>
      <c r="GK35" s="132"/>
      <c r="GL35" s="132"/>
      <c r="GM35" s="132"/>
      <c r="GN35" s="132"/>
      <c r="GO35" s="132"/>
      <c r="GP35" s="132"/>
      <c r="GQ35" s="132"/>
      <c r="GR35" s="132"/>
      <c r="GS35" s="132"/>
      <c r="GT35" s="132"/>
      <c r="GU35" s="132"/>
      <c r="GV35" s="132"/>
      <c r="GW35" s="132"/>
    </row>
    <row r="36" spans="1:280" s="138" customFormat="1" ht="94.95" customHeight="1" thickBot="1" x14ac:dyDescent="0.5">
      <c r="A36" s="320" t="s">
        <v>156</v>
      </c>
      <c r="B36" s="169"/>
      <c r="C36" s="323" t="s">
        <v>149</v>
      </c>
      <c r="D36" s="241"/>
      <c r="E36" s="225" t="s">
        <v>11</v>
      </c>
      <c r="F36" s="242"/>
      <c r="G36" s="239" t="s">
        <v>146</v>
      </c>
      <c r="H36" s="171"/>
      <c r="I36" s="172">
        <v>3</v>
      </c>
      <c r="J36" s="173"/>
      <c r="K36" s="209">
        <v>2</v>
      </c>
      <c r="L36" s="186"/>
      <c r="M36" s="358" t="s">
        <v>164</v>
      </c>
      <c r="N36" s="358" t="s">
        <v>164</v>
      </c>
      <c r="O36" s="358" t="s">
        <v>164</v>
      </c>
      <c r="P36" s="358" t="s">
        <v>164</v>
      </c>
      <c r="Q36" s="186"/>
      <c r="R36" s="372">
        <f>(1/I36)*K36</f>
        <v>0.66666666666666663</v>
      </c>
      <c r="S36" s="372">
        <f t="shared" ref="S36:S37" si="2">IF(M36="OUI",0,IF(N36="OUI",(0.5*R36),IF(O36="OUI",(1*R36),IF(P36="OUI",(1*R36),0))))</f>
        <v>0</v>
      </c>
      <c r="T36" s="381"/>
      <c r="U36" s="337"/>
      <c r="V36" s="393" t="s">
        <v>11</v>
      </c>
      <c r="W36" s="393" t="s">
        <v>11</v>
      </c>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132"/>
      <c r="GE36" s="132"/>
      <c r="GF36" s="132"/>
      <c r="GG36" s="132"/>
      <c r="GH36" s="132"/>
      <c r="GI36" s="132"/>
      <c r="GJ36" s="132"/>
      <c r="GK36" s="132"/>
      <c r="GL36" s="132"/>
      <c r="GM36" s="132"/>
      <c r="GN36" s="132"/>
      <c r="GO36" s="132"/>
      <c r="GP36" s="132"/>
      <c r="GQ36" s="132"/>
      <c r="GR36" s="132"/>
      <c r="GS36" s="132"/>
      <c r="GT36" s="132"/>
      <c r="GU36" s="132"/>
      <c r="GV36" s="132"/>
      <c r="GW36" s="132"/>
    </row>
    <row r="37" spans="1:280" s="137" customFormat="1" ht="94.95" customHeight="1" thickBot="1" x14ac:dyDescent="0.5">
      <c r="A37" s="318" t="s">
        <v>68</v>
      </c>
      <c r="B37" s="150"/>
      <c r="C37" s="326" t="s">
        <v>39</v>
      </c>
      <c r="D37" s="227"/>
      <c r="E37" s="236" t="s">
        <v>159</v>
      </c>
      <c r="F37" s="229"/>
      <c r="G37" s="230" t="s">
        <v>17</v>
      </c>
      <c r="H37" s="151"/>
      <c r="I37" s="174">
        <v>1</v>
      </c>
      <c r="J37" s="153"/>
      <c r="K37" s="212">
        <v>2</v>
      </c>
      <c r="L37" s="186"/>
      <c r="M37" s="360"/>
      <c r="N37" s="361" t="s">
        <v>164</v>
      </c>
      <c r="O37" s="361" t="s">
        <v>164</v>
      </c>
      <c r="P37" s="362" t="s">
        <v>164</v>
      </c>
      <c r="Q37" s="186"/>
      <c r="R37" s="373">
        <f>(1/I37)*K37</f>
        <v>2</v>
      </c>
      <c r="S37" s="373">
        <f t="shared" si="2"/>
        <v>0</v>
      </c>
      <c r="T37" s="380"/>
      <c r="U37" s="337"/>
      <c r="V37" s="397">
        <v>3.0000000000000001E-3</v>
      </c>
      <c r="W37" s="397">
        <f>IF(M37="OUI",0,IF(N37="OUI",0,IF(O37="OUI",0,IF(P37="OUI",V37,0))))</f>
        <v>0</v>
      </c>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c r="FC37" s="132"/>
      <c r="FD37" s="132"/>
      <c r="FE37" s="132"/>
      <c r="FF37" s="132"/>
      <c r="FG37" s="132"/>
      <c r="FH37" s="132"/>
      <c r="FI37" s="132"/>
      <c r="FJ37" s="132"/>
      <c r="FK37" s="132"/>
      <c r="FL37" s="132"/>
      <c r="FM37" s="132"/>
      <c r="FN37" s="132"/>
      <c r="FO37" s="132"/>
      <c r="FP37" s="132"/>
      <c r="FQ37" s="132"/>
      <c r="FR37" s="132"/>
      <c r="FS37" s="132"/>
      <c r="FT37" s="132"/>
      <c r="FU37" s="132"/>
      <c r="FV37" s="132"/>
      <c r="FW37" s="132"/>
      <c r="FX37" s="132"/>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row>
    <row r="38" spans="1:280" s="141" customFormat="1" ht="34.950000000000003" customHeight="1" thickBot="1" x14ac:dyDescent="0.55000000000000004">
      <c r="A38" s="303"/>
      <c r="B38" s="330" t="s">
        <v>3</v>
      </c>
      <c r="C38" s="298"/>
      <c r="D38" s="298"/>
      <c r="E38" s="298"/>
      <c r="F38" s="299"/>
      <c r="G38" s="298"/>
      <c r="H38" s="300"/>
      <c r="I38" s="304"/>
      <c r="J38" s="301"/>
      <c r="K38" s="305"/>
      <c r="L38" s="186"/>
      <c r="M38" s="302"/>
      <c r="N38" s="302"/>
      <c r="O38" s="302"/>
      <c r="P38" s="302"/>
      <c r="Q38" s="186"/>
      <c r="R38" s="374"/>
      <c r="S38" s="374"/>
      <c r="T38" s="378">
        <f>SUM(S39:S52)</f>
        <v>0</v>
      </c>
      <c r="U38" s="337"/>
      <c r="V38" s="371"/>
      <c r="W38" s="371"/>
      <c r="X38" s="461"/>
      <c r="Y38" s="461"/>
      <c r="Z38" s="461"/>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2"/>
      <c r="BZ38" s="132"/>
      <c r="CA38" s="132"/>
      <c r="CB38" s="132"/>
      <c r="CC38" s="132"/>
      <c r="CD38" s="132"/>
      <c r="CE38" s="132"/>
      <c r="CF38" s="132"/>
      <c r="CG38" s="132"/>
      <c r="CH38" s="132"/>
      <c r="CI38" s="132"/>
      <c r="CJ38" s="132"/>
      <c r="CK38" s="132"/>
      <c r="CL38" s="132"/>
      <c r="CM38" s="132"/>
      <c r="CN38" s="132"/>
      <c r="CO38" s="132"/>
      <c r="CP38" s="132"/>
      <c r="CQ38" s="132"/>
      <c r="CR38" s="132"/>
      <c r="CS38" s="132"/>
      <c r="CT38" s="132"/>
      <c r="CU38" s="132"/>
      <c r="CV38" s="132"/>
      <c r="CW38" s="132"/>
      <c r="CX38" s="132"/>
      <c r="CY38" s="132"/>
      <c r="CZ38" s="132"/>
      <c r="DA38" s="132"/>
      <c r="DB38" s="132"/>
      <c r="DC38" s="132"/>
      <c r="DD38" s="132"/>
      <c r="DE38" s="132"/>
      <c r="DF38" s="132"/>
      <c r="DG38" s="132"/>
      <c r="DH38" s="132"/>
      <c r="DI38" s="132"/>
      <c r="DJ38" s="132"/>
      <c r="DK38" s="132"/>
      <c r="DL38" s="132"/>
      <c r="DM38" s="132"/>
      <c r="DN38" s="132"/>
      <c r="DO38" s="132"/>
      <c r="DP38" s="132"/>
      <c r="DQ38" s="132"/>
      <c r="DR38" s="132"/>
      <c r="DS38" s="132"/>
      <c r="DT38" s="132"/>
      <c r="DU38" s="132"/>
      <c r="DV38" s="132"/>
      <c r="DW38" s="132"/>
      <c r="DX38" s="132"/>
      <c r="DY38" s="132"/>
      <c r="DZ38" s="132"/>
      <c r="EA38" s="132"/>
      <c r="EB38" s="132"/>
      <c r="EC38" s="132"/>
      <c r="ED38" s="132"/>
      <c r="EE38" s="132"/>
      <c r="EF38" s="132"/>
      <c r="EG38" s="132"/>
      <c r="EH38" s="132"/>
      <c r="EI38" s="132"/>
      <c r="EJ38" s="132"/>
      <c r="EK38" s="132"/>
      <c r="EL38" s="132"/>
      <c r="EM38" s="132"/>
      <c r="EN38" s="132"/>
      <c r="EO38" s="132"/>
      <c r="EP38" s="132"/>
      <c r="EQ38" s="132"/>
      <c r="ER38" s="132"/>
      <c r="ES38" s="132"/>
      <c r="ET38" s="132"/>
      <c r="EU38" s="132"/>
      <c r="EV38" s="132"/>
      <c r="EW38" s="132"/>
      <c r="EX38" s="132"/>
      <c r="EY38" s="132"/>
      <c r="EZ38" s="132"/>
      <c r="FA38" s="132"/>
      <c r="FB38" s="132"/>
      <c r="FC38" s="132"/>
      <c r="FD38" s="132"/>
      <c r="FE38" s="132"/>
      <c r="FF38" s="132"/>
      <c r="FG38" s="132"/>
      <c r="FH38" s="132"/>
      <c r="FI38" s="132"/>
      <c r="FJ38" s="132"/>
      <c r="FK38" s="132"/>
      <c r="FL38" s="132"/>
      <c r="FM38" s="132"/>
      <c r="FN38" s="132"/>
      <c r="FO38" s="132"/>
      <c r="FP38" s="132"/>
      <c r="FQ38" s="132"/>
      <c r="FR38" s="132"/>
      <c r="FS38" s="132"/>
      <c r="FT38" s="132"/>
      <c r="FU38" s="132"/>
      <c r="FV38" s="132"/>
      <c r="FW38" s="132"/>
      <c r="FX38" s="132"/>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row>
    <row r="39" spans="1:280" s="141" customFormat="1" ht="94.95" customHeight="1" x14ac:dyDescent="0.45">
      <c r="A39" s="213" t="s">
        <v>69</v>
      </c>
      <c r="B39" s="159"/>
      <c r="C39" s="324" t="s">
        <v>165</v>
      </c>
      <c r="D39" s="237"/>
      <c r="E39" s="225" t="s">
        <v>206</v>
      </c>
      <c r="F39" s="238"/>
      <c r="G39" s="239" t="s">
        <v>177</v>
      </c>
      <c r="H39" s="160"/>
      <c r="I39" s="175">
        <v>5</v>
      </c>
      <c r="J39" s="162"/>
      <c r="K39" s="206">
        <v>7</v>
      </c>
      <c r="L39" s="186"/>
      <c r="M39" s="358" t="s">
        <v>164</v>
      </c>
      <c r="N39" s="358" t="s">
        <v>164</v>
      </c>
      <c r="O39" s="358" t="s">
        <v>164</v>
      </c>
      <c r="P39" s="358" t="s">
        <v>164</v>
      </c>
      <c r="Q39" s="186"/>
      <c r="R39" s="372">
        <f>(1/I39)*K39</f>
        <v>1.4000000000000001</v>
      </c>
      <c r="S39" s="372">
        <f t="shared" ref="S39:S43" si="3">IF(M39="OUI",0,IF(N39="OUI",(0.5*R39),IF(O39="OUI",(1*R39),IF(P39="OUI",(1*R39),0))))</f>
        <v>0</v>
      </c>
      <c r="T39" s="381"/>
      <c r="U39" s="337"/>
      <c r="V39" s="393">
        <v>0.10199999999999999</v>
      </c>
      <c r="W39" s="393">
        <f>IF(M39="OUI",0,IF(N39="OUI",0,IF(O39="OUI",0,IF(P39="OUI",V39,0))))</f>
        <v>0</v>
      </c>
      <c r="X39" s="140"/>
      <c r="Y39" s="140"/>
      <c r="Z39" s="140"/>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c r="BX39" s="132"/>
      <c r="BY39" s="132"/>
      <c r="BZ39" s="132"/>
      <c r="CA39" s="132"/>
      <c r="CB39" s="132"/>
      <c r="CC39" s="132"/>
      <c r="CD39" s="132"/>
      <c r="CE39" s="132"/>
      <c r="CF39" s="132"/>
      <c r="CG39" s="132"/>
      <c r="CH39" s="132"/>
      <c r="CI39" s="132"/>
      <c r="CJ39" s="132"/>
      <c r="CK39" s="132"/>
      <c r="CL39" s="132"/>
      <c r="CM39" s="132"/>
      <c r="CN39" s="132"/>
      <c r="CO39" s="132"/>
      <c r="CP39" s="132"/>
      <c r="CQ39" s="132"/>
      <c r="CR39" s="132"/>
      <c r="CS39" s="132"/>
      <c r="CT39" s="132"/>
      <c r="CU39" s="132"/>
      <c r="CV39" s="132"/>
      <c r="CW39" s="132"/>
      <c r="CX39" s="132"/>
      <c r="CY39" s="132"/>
      <c r="CZ39" s="132"/>
      <c r="DA39" s="132"/>
      <c r="DB39" s="132"/>
      <c r="DC39" s="132"/>
      <c r="DD39" s="132"/>
      <c r="DE39" s="132"/>
      <c r="DF39" s="132"/>
      <c r="DG39" s="132"/>
      <c r="DH39" s="132"/>
      <c r="DI39" s="132"/>
      <c r="DJ39" s="132"/>
      <c r="DK39" s="132"/>
      <c r="DL39" s="132"/>
      <c r="DM39" s="132"/>
      <c r="DN39" s="132"/>
      <c r="DO39" s="132"/>
      <c r="DP39" s="132"/>
      <c r="DQ39" s="132"/>
      <c r="DR39" s="132"/>
      <c r="DS39" s="132"/>
      <c r="DT39" s="132"/>
      <c r="DU39" s="132"/>
      <c r="DV39" s="132"/>
      <c r="DW39" s="132"/>
      <c r="DX39" s="132"/>
      <c r="DY39" s="132"/>
      <c r="DZ39" s="132"/>
      <c r="EA39" s="132"/>
      <c r="EB39" s="132"/>
      <c r="EC39" s="132"/>
      <c r="ED39" s="132"/>
      <c r="EE39" s="132"/>
      <c r="EF39" s="132"/>
      <c r="EG39" s="132"/>
      <c r="EH39" s="132"/>
      <c r="EI39" s="132"/>
      <c r="EJ39" s="132"/>
      <c r="EK39" s="132"/>
      <c r="EL39" s="132"/>
      <c r="EM39" s="132"/>
      <c r="EN39" s="132"/>
      <c r="EO39" s="132"/>
      <c r="EP39" s="132"/>
      <c r="EQ39" s="132"/>
      <c r="ER39" s="132"/>
      <c r="ES39" s="132"/>
      <c r="ET39" s="132"/>
      <c r="EU39" s="132"/>
      <c r="EV39" s="132"/>
      <c r="EW39" s="132"/>
      <c r="EX39" s="132"/>
      <c r="EY39" s="132"/>
      <c r="EZ39" s="132"/>
      <c r="FA39" s="132"/>
      <c r="FB39" s="132"/>
      <c r="FC39" s="132"/>
      <c r="FD39" s="132"/>
      <c r="FE39" s="132"/>
      <c r="FF39" s="132"/>
      <c r="FG39" s="132"/>
      <c r="FH39" s="132"/>
      <c r="FI39" s="132"/>
      <c r="FJ39" s="132"/>
      <c r="FK39" s="132"/>
      <c r="FL39" s="132"/>
      <c r="FM39" s="132"/>
      <c r="FN39" s="132"/>
      <c r="FO39" s="132"/>
      <c r="FP39" s="132"/>
      <c r="FQ39" s="132"/>
      <c r="FR39" s="132"/>
      <c r="FS39" s="132"/>
      <c r="FT39" s="132"/>
      <c r="FU39" s="132"/>
      <c r="FV39" s="132"/>
      <c r="FW39" s="132"/>
      <c r="FX39" s="132"/>
      <c r="FY39" s="132"/>
      <c r="FZ39" s="132"/>
      <c r="GA39" s="132"/>
      <c r="GB39" s="132"/>
      <c r="GC39" s="132"/>
      <c r="GD39" s="132"/>
      <c r="GE39" s="132"/>
      <c r="GF39" s="132"/>
      <c r="GG39" s="132"/>
      <c r="GH39" s="132"/>
      <c r="GI39" s="132"/>
      <c r="GJ39" s="132"/>
      <c r="GK39" s="132"/>
      <c r="GL39" s="132"/>
      <c r="GM39" s="132"/>
      <c r="GN39" s="132"/>
      <c r="GO39" s="132"/>
      <c r="GP39" s="132"/>
      <c r="GQ39" s="132"/>
      <c r="GR39" s="132"/>
      <c r="GS39" s="132"/>
      <c r="GT39" s="132"/>
      <c r="GU39" s="132"/>
      <c r="GV39" s="132"/>
      <c r="GW39" s="132"/>
    </row>
    <row r="40" spans="1:280" s="141" customFormat="1" ht="94.95" customHeight="1" x14ac:dyDescent="0.45">
      <c r="A40" s="213" t="s">
        <v>70</v>
      </c>
      <c r="B40" s="159"/>
      <c r="C40" s="325" t="s">
        <v>168</v>
      </c>
      <c r="D40" s="237"/>
      <c r="E40" s="225" t="s">
        <v>11</v>
      </c>
      <c r="F40" s="238"/>
      <c r="G40" s="239" t="s">
        <v>170</v>
      </c>
      <c r="H40" s="160"/>
      <c r="I40" s="175">
        <v>5</v>
      </c>
      <c r="J40" s="162"/>
      <c r="K40" s="206">
        <v>7</v>
      </c>
      <c r="L40" s="186"/>
      <c r="M40" s="358" t="s">
        <v>164</v>
      </c>
      <c r="N40" s="358" t="s">
        <v>164</v>
      </c>
      <c r="O40" s="358" t="s">
        <v>164</v>
      </c>
      <c r="P40" s="358" t="s">
        <v>164</v>
      </c>
      <c r="Q40" s="186"/>
      <c r="R40" s="372">
        <f t="shared" ref="R40:R41" si="4">(1/I40)*K40</f>
        <v>1.4000000000000001</v>
      </c>
      <c r="S40" s="372">
        <f t="shared" si="3"/>
        <v>0</v>
      </c>
      <c r="T40" s="381"/>
      <c r="U40" s="337"/>
      <c r="V40" s="393">
        <v>0.10199999999999999</v>
      </c>
      <c r="W40" s="393">
        <f>IF(M40="OUI",0,IF(N40="OUI",0,IF(O40="OUI",0,IF(P40="OUI",V40,0))))</f>
        <v>0</v>
      </c>
      <c r="X40" s="140"/>
      <c r="Y40" s="140"/>
      <c r="Z40" s="140"/>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32"/>
      <c r="CQ40" s="132"/>
      <c r="CR40" s="132"/>
      <c r="CS40" s="132"/>
      <c r="CT40" s="132"/>
      <c r="CU40" s="132"/>
      <c r="CV40" s="132"/>
      <c r="CW40" s="132"/>
      <c r="CX40" s="132"/>
      <c r="CY40" s="132"/>
      <c r="CZ40" s="132"/>
      <c r="DA40" s="132"/>
      <c r="DB40" s="132"/>
      <c r="DC40" s="132"/>
      <c r="DD40" s="132"/>
      <c r="DE40" s="132"/>
      <c r="DF40" s="132"/>
      <c r="DG40" s="132"/>
      <c r="DH40" s="132"/>
      <c r="DI40" s="132"/>
      <c r="DJ40" s="132"/>
      <c r="DK40" s="132"/>
      <c r="DL40" s="132"/>
      <c r="DM40" s="132"/>
      <c r="DN40" s="132"/>
      <c r="DO40" s="132"/>
      <c r="DP40" s="132"/>
      <c r="DQ40" s="132"/>
      <c r="DR40" s="132"/>
      <c r="DS40" s="132"/>
      <c r="DT40" s="132"/>
      <c r="DU40" s="132"/>
      <c r="DV40" s="132"/>
      <c r="DW40" s="132"/>
      <c r="DX40" s="132"/>
      <c r="DY40" s="132"/>
      <c r="DZ40" s="132"/>
      <c r="EA40" s="132"/>
      <c r="EB40" s="132"/>
      <c r="EC40" s="132"/>
      <c r="ED40" s="132"/>
      <c r="EE40" s="132"/>
      <c r="EF40" s="132"/>
      <c r="EG40" s="132"/>
      <c r="EH40" s="132"/>
      <c r="EI40" s="132"/>
      <c r="EJ40" s="132"/>
      <c r="EK40" s="132"/>
      <c r="EL40" s="132"/>
      <c r="EM40" s="132"/>
      <c r="EN40" s="132"/>
      <c r="EO40" s="132"/>
      <c r="EP40" s="132"/>
      <c r="EQ40" s="132"/>
      <c r="ER40" s="132"/>
      <c r="ES40" s="132"/>
      <c r="ET40" s="132"/>
      <c r="EU40" s="132"/>
      <c r="EV40" s="132"/>
      <c r="EW40" s="132"/>
      <c r="EX40" s="132"/>
      <c r="EY40" s="132"/>
      <c r="EZ40" s="132"/>
      <c r="FA40" s="132"/>
      <c r="FB40" s="132"/>
      <c r="FC40" s="132"/>
      <c r="FD40" s="132"/>
      <c r="FE40" s="132"/>
      <c r="FF40" s="132"/>
      <c r="FG40" s="132"/>
      <c r="FH40" s="132"/>
      <c r="FI40" s="132"/>
      <c r="FJ40" s="132"/>
      <c r="FK40" s="132"/>
      <c r="FL40" s="132"/>
      <c r="FM40" s="132"/>
      <c r="FN40" s="132"/>
      <c r="FO40" s="132"/>
      <c r="FP40" s="132"/>
      <c r="FQ40" s="132"/>
      <c r="FR40" s="132"/>
      <c r="FS40" s="132"/>
      <c r="FT40" s="132"/>
      <c r="FU40" s="132"/>
      <c r="FV40" s="132"/>
      <c r="FW40" s="132"/>
      <c r="FX40" s="132"/>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row>
    <row r="41" spans="1:280" s="141" customFormat="1" ht="94.95" customHeight="1" x14ac:dyDescent="0.45">
      <c r="A41" s="213" t="s">
        <v>167</v>
      </c>
      <c r="B41" s="159"/>
      <c r="C41" s="325" t="s">
        <v>169</v>
      </c>
      <c r="D41" s="237"/>
      <c r="E41" s="225" t="s">
        <v>11</v>
      </c>
      <c r="F41" s="238"/>
      <c r="G41" s="239" t="s">
        <v>170</v>
      </c>
      <c r="H41" s="160"/>
      <c r="I41" s="176">
        <v>6</v>
      </c>
      <c r="J41" s="162"/>
      <c r="K41" s="210">
        <v>6</v>
      </c>
      <c r="L41" s="186"/>
      <c r="M41" s="358" t="s">
        <v>164</v>
      </c>
      <c r="N41" s="358" t="s">
        <v>164</v>
      </c>
      <c r="O41" s="358" t="s">
        <v>164</v>
      </c>
      <c r="P41" s="358" t="s">
        <v>164</v>
      </c>
      <c r="Q41" s="186"/>
      <c r="R41" s="372">
        <f t="shared" si="4"/>
        <v>1</v>
      </c>
      <c r="S41" s="372">
        <f t="shared" si="3"/>
        <v>0</v>
      </c>
      <c r="T41" s="381"/>
      <c r="U41" s="337"/>
      <c r="V41" s="393">
        <v>7.6999999999999999E-2</v>
      </c>
      <c r="W41" s="393">
        <f>IF(M41="OUI",0,IF(N41="OUI",0,IF(O41="OUI",0,IF(P41="OUI",V41,0))))</f>
        <v>0</v>
      </c>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132"/>
      <c r="DH41" s="132"/>
      <c r="DI41" s="132"/>
      <c r="DJ41" s="132"/>
      <c r="DK41" s="132"/>
      <c r="DL41" s="132"/>
      <c r="DM41" s="132"/>
      <c r="DN41" s="132"/>
      <c r="DO41" s="132"/>
      <c r="DP41" s="132"/>
      <c r="DQ41" s="132"/>
      <c r="DR41" s="132"/>
      <c r="DS41" s="132"/>
      <c r="DT41" s="132"/>
      <c r="DU41" s="132"/>
      <c r="DV41" s="132"/>
      <c r="DW41" s="132"/>
      <c r="DX41" s="132"/>
      <c r="DY41" s="132"/>
      <c r="DZ41" s="132"/>
      <c r="EA41" s="132"/>
      <c r="EB41" s="132"/>
      <c r="EC41" s="132"/>
      <c r="ED41" s="132"/>
      <c r="EE41" s="132"/>
      <c r="EF41" s="132"/>
      <c r="EG41" s="132"/>
      <c r="EH41" s="132"/>
      <c r="EI41" s="132"/>
      <c r="EJ41" s="132"/>
      <c r="EK41" s="132"/>
      <c r="EL41" s="132"/>
      <c r="EM41" s="132"/>
      <c r="EN41" s="132"/>
      <c r="EO41" s="132"/>
      <c r="EP41" s="132"/>
      <c r="EQ41" s="132"/>
      <c r="ER41" s="132"/>
      <c r="ES41" s="132"/>
      <c r="ET41" s="132"/>
      <c r="EU41" s="132"/>
      <c r="EV41" s="132"/>
      <c r="EW41" s="132"/>
      <c r="EX41" s="132"/>
      <c r="EY41" s="132"/>
      <c r="EZ41" s="132"/>
      <c r="FA41" s="132"/>
      <c r="FB41" s="132"/>
      <c r="FC41" s="132"/>
      <c r="FD41" s="132"/>
      <c r="FE41" s="132"/>
      <c r="FF41" s="132"/>
      <c r="FG41" s="132"/>
      <c r="FH41" s="132"/>
      <c r="FI41" s="132"/>
      <c r="FJ41" s="132"/>
      <c r="FK41" s="132"/>
      <c r="FL41" s="132"/>
      <c r="FM41" s="132"/>
      <c r="FN41" s="132"/>
      <c r="FO41" s="132"/>
      <c r="FP41" s="132"/>
      <c r="FQ41" s="132"/>
      <c r="FR41" s="132"/>
      <c r="FS41" s="132"/>
      <c r="FT41" s="132"/>
      <c r="FU41" s="132"/>
      <c r="FV41" s="132"/>
      <c r="FW41" s="132"/>
      <c r="FX41" s="132"/>
      <c r="FY41" s="132"/>
      <c r="FZ41" s="132"/>
      <c r="GA41" s="132"/>
      <c r="GB41" s="132"/>
      <c r="GC41" s="132"/>
      <c r="GD41" s="132"/>
      <c r="GE41" s="132"/>
      <c r="GF41" s="132"/>
      <c r="GG41" s="132"/>
      <c r="GH41" s="132"/>
      <c r="GI41" s="132"/>
      <c r="GJ41" s="132"/>
      <c r="GK41" s="132"/>
      <c r="GL41" s="132"/>
      <c r="GM41" s="132"/>
      <c r="GN41" s="132"/>
      <c r="GO41" s="132"/>
      <c r="GP41" s="132"/>
      <c r="GQ41" s="132"/>
      <c r="GR41" s="132"/>
      <c r="GS41" s="132"/>
      <c r="GT41" s="132"/>
      <c r="GU41" s="132"/>
      <c r="GV41" s="132"/>
      <c r="GW41" s="132"/>
    </row>
    <row r="42" spans="1:280" s="141" customFormat="1" ht="199.95" customHeight="1" x14ac:dyDescent="0.45">
      <c r="A42" s="213" t="s">
        <v>71</v>
      </c>
      <c r="B42" s="159"/>
      <c r="C42" s="324" t="s">
        <v>141</v>
      </c>
      <c r="D42" s="237"/>
      <c r="E42" s="225" t="s">
        <v>208</v>
      </c>
      <c r="F42" s="238"/>
      <c r="G42" s="243" t="s">
        <v>50</v>
      </c>
      <c r="H42" s="160"/>
      <c r="I42" s="177">
        <v>7</v>
      </c>
      <c r="J42" s="162"/>
      <c r="K42" s="210">
        <v>6</v>
      </c>
      <c r="L42" s="186"/>
      <c r="M42" s="358" t="s">
        <v>164</v>
      </c>
      <c r="N42" s="358" t="s">
        <v>164</v>
      </c>
      <c r="O42" s="358" t="s">
        <v>164</v>
      </c>
      <c r="P42" s="358" t="s">
        <v>164</v>
      </c>
      <c r="Q42" s="186"/>
      <c r="R42" s="372">
        <f>(1/I42)*K42</f>
        <v>0.8571428571428571</v>
      </c>
      <c r="S42" s="372">
        <f t="shared" si="3"/>
        <v>0</v>
      </c>
      <c r="T42" s="381"/>
      <c r="U42" s="337"/>
      <c r="V42" s="393">
        <v>7.6999999999999999E-2</v>
      </c>
      <c r="W42" s="393">
        <f>IF(M42="OUI",0,IF(N42="OUI",0,IF(O42="OUI",0,IF(P42="OUI",V42,0))))</f>
        <v>0</v>
      </c>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c r="CM42" s="132"/>
      <c r="CN42" s="132"/>
      <c r="CO42" s="132"/>
      <c r="CP42" s="132"/>
      <c r="CQ42" s="132"/>
      <c r="CR42" s="132"/>
      <c r="CS42" s="132"/>
      <c r="CT42" s="132"/>
      <c r="CU42" s="132"/>
      <c r="CV42" s="132"/>
      <c r="CW42" s="132"/>
      <c r="CX42" s="132"/>
      <c r="CY42" s="132"/>
      <c r="CZ42" s="132"/>
      <c r="DA42" s="132"/>
      <c r="DB42" s="132"/>
      <c r="DC42" s="132"/>
      <c r="DD42" s="132"/>
      <c r="DE42" s="132"/>
      <c r="DF42" s="132"/>
      <c r="DG42" s="132"/>
      <c r="DH42" s="132"/>
      <c r="DI42" s="132"/>
      <c r="DJ42" s="132"/>
      <c r="DK42" s="132"/>
      <c r="DL42" s="132"/>
      <c r="DM42" s="132"/>
      <c r="DN42" s="132"/>
      <c r="DO42" s="132"/>
      <c r="DP42" s="132"/>
      <c r="DQ42" s="132"/>
      <c r="DR42" s="132"/>
      <c r="DS42" s="132"/>
      <c r="DT42" s="132"/>
      <c r="DU42" s="132"/>
      <c r="DV42" s="132"/>
      <c r="DW42" s="132"/>
      <c r="DX42" s="132"/>
      <c r="DY42" s="132"/>
      <c r="DZ42" s="132"/>
      <c r="EA42" s="132"/>
      <c r="EB42" s="132"/>
      <c r="EC42" s="132"/>
      <c r="ED42" s="132"/>
      <c r="EE42" s="132"/>
      <c r="EF42" s="132"/>
      <c r="EG42" s="132"/>
      <c r="EH42" s="132"/>
      <c r="EI42" s="132"/>
      <c r="EJ42" s="132"/>
      <c r="EK42" s="132"/>
      <c r="EL42" s="132"/>
      <c r="EM42" s="132"/>
      <c r="EN42" s="132"/>
      <c r="EO42" s="132"/>
      <c r="EP42" s="132"/>
      <c r="EQ42" s="132"/>
      <c r="ER42" s="132"/>
      <c r="ES42" s="132"/>
      <c r="ET42" s="132"/>
      <c r="EU42" s="132"/>
      <c r="EV42" s="132"/>
      <c r="EW42" s="132"/>
      <c r="EX42" s="132"/>
      <c r="EY42" s="132"/>
      <c r="EZ42" s="132"/>
      <c r="FA42" s="132"/>
      <c r="FB42" s="132"/>
      <c r="FC42" s="132"/>
      <c r="FD42" s="132"/>
      <c r="FE42" s="132"/>
      <c r="FF42" s="132"/>
      <c r="FG42" s="132"/>
      <c r="FH42" s="132"/>
      <c r="FI42" s="132"/>
      <c r="FJ42" s="132"/>
      <c r="FK42" s="132"/>
      <c r="FL42" s="132"/>
      <c r="FM42" s="132"/>
      <c r="FN42" s="132"/>
      <c r="FO42" s="132"/>
      <c r="FP42" s="132"/>
      <c r="FQ42" s="132"/>
      <c r="FR42" s="132"/>
      <c r="FS42" s="132"/>
      <c r="FT42" s="132"/>
      <c r="FU42" s="132"/>
      <c r="FV42" s="132"/>
      <c r="FW42" s="132"/>
      <c r="FX42" s="132"/>
      <c r="FY42" s="132"/>
      <c r="FZ42" s="132"/>
      <c r="GA42" s="132"/>
      <c r="GB42" s="132"/>
      <c r="GC42" s="132"/>
      <c r="GD42" s="132"/>
      <c r="GE42" s="132"/>
      <c r="GF42" s="132"/>
      <c r="GG42" s="132"/>
      <c r="GH42" s="132"/>
      <c r="GI42" s="132"/>
      <c r="GJ42" s="132"/>
      <c r="GK42" s="132"/>
      <c r="GL42" s="132"/>
      <c r="GM42" s="132"/>
      <c r="GN42" s="132"/>
      <c r="GO42" s="132"/>
      <c r="GP42" s="132"/>
      <c r="GQ42" s="132"/>
      <c r="GR42" s="132"/>
      <c r="GS42" s="132"/>
      <c r="GT42" s="132"/>
      <c r="GU42" s="132"/>
      <c r="GV42" s="132"/>
      <c r="GW42" s="132"/>
    </row>
    <row r="43" spans="1:280" s="142" customFormat="1" ht="199.95" customHeight="1" thickBot="1" x14ac:dyDescent="0.5">
      <c r="A43" s="213" t="s">
        <v>72</v>
      </c>
      <c r="B43" s="159"/>
      <c r="C43" s="324" t="s">
        <v>24</v>
      </c>
      <c r="D43" s="237"/>
      <c r="E43" s="225" t="s">
        <v>209</v>
      </c>
      <c r="F43" s="238"/>
      <c r="G43" s="243" t="s">
        <v>48</v>
      </c>
      <c r="H43" s="160"/>
      <c r="I43" s="175">
        <v>5</v>
      </c>
      <c r="J43" s="162"/>
      <c r="K43" s="206">
        <v>7</v>
      </c>
      <c r="L43" s="186"/>
      <c r="M43" s="361" t="s">
        <v>164</v>
      </c>
      <c r="N43" s="361" t="s">
        <v>164</v>
      </c>
      <c r="O43" s="361" t="s">
        <v>164</v>
      </c>
      <c r="P43" s="361" t="s">
        <v>164</v>
      </c>
      <c r="Q43" s="186"/>
      <c r="R43" s="372">
        <f>(1/I43)*K43</f>
        <v>1.4000000000000001</v>
      </c>
      <c r="S43" s="372">
        <f t="shared" si="3"/>
        <v>0</v>
      </c>
      <c r="T43" s="381"/>
      <c r="U43" s="337"/>
      <c r="V43" s="393">
        <v>0.10199999999999999</v>
      </c>
      <c r="W43" s="393">
        <f>IF(M43="OUI",0,IF(N43="OUI",0,IF(O43="OUI",0,IF(P43="OUI",V43,0))))</f>
        <v>0</v>
      </c>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2"/>
      <c r="BT43" s="132"/>
      <c r="BU43" s="132"/>
      <c r="BV43" s="132"/>
      <c r="BW43" s="132"/>
      <c r="BX43" s="132"/>
      <c r="BY43" s="132"/>
      <c r="BZ43" s="132"/>
      <c r="CA43" s="132"/>
      <c r="CB43" s="132"/>
      <c r="CC43" s="132"/>
      <c r="CD43" s="132"/>
      <c r="CE43" s="132"/>
      <c r="CF43" s="132"/>
      <c r="CG43" s="132"/>
      <c r="CH43" s="132"/>
      <c r="CI43" s="132"/>
      <c r="CJ43" s="132"/>
      <c r="CK43" s="132"/>
      <c r="CL43" s="132"/>
      <c r="CM43" s="132"/>
      <c r="CN43" s="132"/>
      <c r="CO43" s="132"/>
      <c r="CP43" s="132"/>
      <c r="CQ43" s="132"/>
      <c r="CR43" s="132"/>
      <c r="CS43" s="132"/>
      <c r="CT43" s="132"/>
      <c r="CU43" s="132"/>
      <c r="CV43" s="132"/>
      <c r="CW43" s="132"/>
      <c r="CX43" s="132"/>
      <c r="CY43" s="132"/>
      <c r="CZ43" s="132"/>
      <c r="DA43" s="132"/>
      <c r="DB43" s="132"/>
      <c r="DC43" s="132"/>
      <c r="DD43" s="132"/>
      <c r="DE43" s="132"/>
      <c r="DF43" s="132"/>
      <c r="DG43" s="132"/>
      <c r="DH43" s="132"/>
      <c r="DI43" s="132"/>
      <c r="DJ43" s="132"/>
      <c r="DK43" s="132"/>
      <c r="DL43" s="132"/>
      <c r="DM43" s="132"/>
      <c r="DN43" s="132"/>
      <c r="DO43" s="132"/>
      <c r="DP43" s="132"/>
      <c r="DQ43" s="132"/>
      <c r="DR43" s="132"/>
      <c r="DS43" s="132"/>
      <c r="DT43" s="132"/>
      <c r="DU43" s="132"/>
      <c r="DV43" s="132"/>
      <c r="DW43" s="132"/>
      <c r="DX43" s="132"/>
      <c r="DY43" s="132"/>
      <c r="DZ43" s="132"/>
      <c r="EA43" s="132"/>
      <c r="EB43" s="132"/>
      <c r="EC43" s="132"/>
      <c r="ED43" s="132"/>
      <c r="EE43" s="132"/>
      <c r="EF43" s="132"/>
      <c r="EG43" s="132"/>
      <c r="EH43" s="132"/>
      <c r="EI43" s="132"/>
      <c r="EJ43" s="132"/>
      <c r="EK43" s="132"/>
      <c r="EL43" s="132"/>
      <c r="EM43" s="132"/>
      <c r="EN43" s="132"/>
      <c r="EO43" s="132"/>
      <c r="EP43" s="132"/>
      <c r="EQ43" s="132"/>
      <c r="ER43" s="132"/>
      <c r="ES43" s="132"/>
      <c r="ET43" s="132"/>
      <c r="EU43" s="132"/>
      <c r="EV43" s="132"/>
      <c r="EW43" s="132"/>
      <c r="EX43" s="132"/>
      <c r="EY43" s="132"/>
      <c r="EZ43" s="132"/>
      <c r="FA43" s="132"/>
      <c r="FB43" s="132"/>
      <c r="FC43" s="132"/>
      <c r="FD43" s="132"/>
      <c r="FE43" s="132"/>
      <c r="FF43" s="132"/>
      <c r="FG43" s="132"/>
      <c r="FH43" s="132"/>
      <c r="FI43" s="132"/>
      <c r="FJ43" s="132"/>
      <c r="FK43" s="132"/>
      <c r="FL43" s="132"/>
      <c r="FM43" s="132"/>
      <c r="FN43" s="132"/>
      <c r="FO43" s="132"/>
      <c r="FP43" s="132"/>
      <c r="FQ43" s="132"/>
      <c r="FR43" s="132"/>
      <c r="FS43" s="132"/>
      <c r="FT43" s="132"/>
      <c r="FU43" s="132"/>
      <c r="FV43" s="132"/>
      <c r="FW43" s="132"/>
      <c r="FX43" s="132"/>
      <c r="FY43" s="132"/>
      <c r="FZ43" s="132"/>
      <c r="GA43" s="132"/>
      <c r="GB43" s="132"/>
      <c r="GC43" s="132"/>
      <c r="GD43" s="132"/>
      <c r="GE43" s="132"/>
      <c r="GF43" s="132"/>
      <c r="GG43" s="132"/>
      <c r="GH43" s="132"/>
      <c r="GI43" s="132"/>
      <c r="GJ43" s="132"/>
      <c r="GK43" s="132"/>
      <c r="GL43" s="132"/>
      <c r="GM43" s="132"/>
      <c r="GN43" s="132"/>
      <c r="GO43" s="132"/>
      <c r="GP43" s="132"/>
      <c r="GQ43" s="132"/>
      <c r="GR43" s="132"/>
      <c r="GS43" s="132"/>
      <c r="GT43" s="132"/>
      <c r="GU43" s="132"/>
      <c r="GV43" s="132"/>
      <c r="GW43" s="132"/>
    </row>
    <row r="44" spans="1:280" ht="30" customHeight="1" x14ac:dyDescent="0.45">
      <c r="A44" s="286"/>
      <c r="B44" s="336" t="s">
        <v>29</v>
      </c>
      <c r="C44" s="280"/>
      <c r="D44" s="280"/>
      <c r="E44" s="280"/>
      <c r="F44" s="287"/>
      <c r="G44" s="280"/>
      <c r="H44" s="288"/>
      <c r="I44" s="289"/>
      <c r="J44" s="290"/>
      <c r="K44" s="291"/>
      <c r="L44" s="186"/>
      <c r="M44" s="291"/>
      <c r="N44" s="291"/>
      <c r="O44" s="291"/>
      <c r="P44" s="291"/>
      <c r="Q44" s="186"/>
      <c r="R44" s="375"/>
      <c r="S44" s="376"/>
      <c r="T44" s="382"/>
      <c r="U44" s="337"/>
      <c r="V44" s="390"/>
      <c r="W44" s="391"/>
    </row>
    <row r="45" spans="1:280" ht="94.95" customHeight="1" x14ac:dyDescent="0.45">
      <c r="A45" s="279" t="s">
        <v>73</v>
      </c>
      <c r="B45" s="178"/>
      <c r="C45" s="327" t="s">
        <v>25</v>
      </c>
      <c r="D45" s="246"/>
      <c r="E45" s="251" t="s">
        <v>11</v>
      </c>
      <c r="F45" s="246"/>
      <c r="G45" s="250" t="s">
        <v>42</v>
      </c>
      <c r="H45" s="179"/>
      <c r="I45" s="252">
        <v>1</v>
      </c>
      <c r="J45" s="180"/>
      <c r="K45" s="214">
        <v>3</v>
      </c>
      <c r="L45" s="186"/>
      <c r="M45" s="357"/>
      <c r="N45" s="358" t="s">
        <v>164</v>
      </c>
      <c r="O45" s="358" t="s">
        <v>164</v>
      </c>
      <c r="P45" s="359" t="s">
        <v>164</v>
      </c>
      <c r="Q45" s="186"/>
      <c r="R45" s="372">
        <f t="shared" ref="R45:R52" si="5">(1/I45)*K45</f>
        <v>3</v>
      </c>
      <c r="S45" s="372">
        <f t="shared" ref="S45:S52" si="6">IF(M45="OUI",0,IF(N45="OUI",(0.5*R45),IF(O45="OUI",(1*R45),IF(P45="OUI",(1*R45),0))))</f>
        <v>0</v>
      </c>
      <c r="T45" s="381"/>
      <c r="U45" s="337"/>
      <c r="V45" s="393">
        <v>1.2E-2</v>
      </c>
      <c r="W45" s="393">
        <f>IF(M45="OUI",0,IF(N45="OUI",0,IF(O45="OUI",0,IF(P45="OUI",V45,0))))</f>
        <v>0</v>
      </c>
    </row>
    <row r="46" spans="1:280" ht="94.95" customHeight="1" x14ac:dyDescent="0.45">
      <c r="A46" s="291" t="s">
        <v>74</v>
      </c>
      <c r="B46" s="154"/>
      <c r="C46" s="280" t="s">
        <v>26</v>
      </c>
      <c r="D46" s="232"/>
      <c r="E46" s="233" t="s">
        <v>11</v>
      </c>
      <c r="F46" s="234"/>
      <c r="G46" s="253" t="s">
        <v>120</v>
      </c>
      <c r="H46" s="156"/>
      <c r="I46" s="157">
        <v>1</v>
      </c>
      <c r="J46" s="158"/>
      <c r="K46" s="254">
        <v>1</v>
      </c>
      <c r="L46" s="186"/>
      <c r="M46" s="357"/>
      <c r="N46" s="358" t="s">
        <v>164</v>
      </c>
      <c r="O46" s="358" t="s">
        <v>164</v>
      </c>
      <c r="P46" s="359" t="s">
        <v>164</v>
      </c>
      <c r="Q46" s="186"/>
      <c r="R46" s="372">
        <f t="shared" si="5"/>
        <v>1</v>
      </c>
      <c r="S46" s="372">
        <f t="shared" si="6"/>
        <v>0</v>
      </c>
      <c r="T46" s="381"/>
      <c r="U46" s="337"/>
      <c r="V46" s="393">
        <v>1E-3</v>
      </c>
      <c r="W46" s="393">
        <f>IF(M46="OUI",0,IF(N46="OUI",0,IF(O46="OUI",0,IF(P46="OUI",V46,0))))</f>
        <v>0</v>
      </c>
    </row>
    <row r="47" spans="1:280" ht="94.95" customHeight="1" x14ac:dyDescent="0.45">
      <c r="A47" s="291" t="s">
        <v>75</v>
      </c>
      <c r="B47" s="154"/>
      <c r="C47" s="323" t="s">
        <v>115</v>
      </c>
      <c r="D47" s="232"/>
      <c r="E47" s="233" t="s">
        <v>11</v>
      </c>
      <c r="F47" s="234"/>
      <c r="G47" s="235" t="s">
        <v>41</v>
      </c>
      <c r="H47" s="156"/>
      <c r="I47" s="157">
        <v>1</v>
      </c>
      <c r="J47" s="158"/>
      <c r="K47" s="254">
        <v>1</v>
      </c>
      <c r="L47" s="201"/>
      <c r="M47" s="357"/>
      <c r="N47" s="358" t="s">
        <v>164</v>
      </c>
      <c r="O47" s="358" t="s">
        <v>164</v>
      </c>
      <c r="P47" s="359" t="s">
        <v>164</v>
      </c>
      <c r="Q47" s="201"/>
      <c r="R47" s="372">
        <f t="shared" si="5"/>
        <v>1</v>
      </c>
      <c r="S47" s="372">
        <f t="shared" si="6"/>
        <v>0</v>
      </c>
      <c r="T47" s="381"/>
      <c r="U47" s="356"/>
      <c r="V47" s="393">
        <v>5.0000000000000001E-4</v>
      </c>
      <c r="W47" s="393">
        <f>IF(M47="OUI",0,IF(N47="OUI",0,IF(O47="OUI",0,IF(P47="OUI",V47,0))))</f>
        <v>0</v>
      </c>
      <c r="GX47" s="132"/>
      <c r="GY47" s="132"/>
      <c r="GZ47" s="132"/>
      <c r="HA47" s="132"/>
      <c r="HB47" s="132"/>
      <c r="HC47" s="132"/>
      <c r="HD47" s="132"/>
      <c r="HE47" s="132"/>
      <c r="HF47" s="132"/>
      <c r="HG47" s="132"/>
      <c r="HH47" s="132"/>
      <c r="HI47" s="132"/>
      <c r="HJ47" s="132"/>
      <c r="HK47" s="132"/>
      <c r="HL47" s="132"/>
      <c r="HM47" s="132"/>
      <c r="HN47" s="132"/>
      <c r="HO47" s="132"/>
      <c r="HP47" s="132"/>
      <c r="HQ47" s="132"/>
      <c r="HR47" s="132"/>
      <c r="HS47" s="132"/>
      <c r="HT47" s="132"/>
      <c r="HU47" s="132"/>
      <c r="HV47" s="132"/>
      <c r="HW47" s="132"/>
      <c r="HX47" s="132"/>
      <c r="HY47" s="132"/>
      <c r="HZ47" s="132"/>
      <c r="IA47" s="132"/>
      <c r="IB47" s="132"/>
      <c r="IC47" s="132"/>
      <c r="ID47" s="132"/>
      <c r="IE47" s="132"/>
      <c r="IF47" s="132"/>
      <c r="IG47" s="132"/>
      <c r="IH47" s="132"/>
      <c r="II47" s="132"/>
      <c r="IJ47" s="132"/>
      <c r="IK47" s="132"/>
      <c r="IL47" s="132"/>
      <c r="IM47" s="132"/>
      <c r="IN47" s="132"/>
      <c r="IO47" s="132"/>
      <c r="IP47" s="132"/>
      <c r="IQ47" s="132"/>
      <c r="IR47" s="132"/>
      <c r="IS47" s="132"/>
      <c r="IT47" s="132"/>
      <c r="IU47" s="132"/>
      <c r="IV47" s="132"/>
      <c r="IW47" s="132"/>
      <c r="IX47" s="132"/>
      <c r="IY47" s="132"/>
      <c r="IZ47" s="132"/>
      <c r="JA47" s="132"/>
      <c r="JB47" s="132"/>
      <c r="JC47" s="132"/>
      <c r="JD47" s="132"/>
      <c r="JE47" s="132"/>
      <c r="JF47" s="132"/>
      <c r="JG47" s="132"/>
      <c r="JH47" s="132"/>
      <c r="JI47" s="132"/>
      <c r="JJ47" s="132"/>
      <c r="JK47" s="132"/>
      <c r="JL47" s="132"/>
      <c r="JM47" s="132"/>
      <c r="JN47" s="132"/>
      <c r="JO47" s="132"/>
      <c r="JP47" s="132"/>
      <c r="JQ47" s="132"/>
      <c r="JR47" s="132"/>
      <c r="JS47" s="132"/>
      <c r="JT47" s="132"/>
    </row>
    <row r="48" spans="1:280" ht="94.95" customHeight="1" x14ac:dyDescent="0.45">
      <c r="A48" s="291" t="s">
        <v>76</v>
      </c>
      <c r="B48" s="154"/>
      <c r="C48" s="323" t="s">
        <v>28</v>
      </c>
      <c r="D48" s="232"/>
      <c r="E48" s="233" t="s">
        <v>11</v>
      </c>
      <c r="F48" s="234"/>
      <c r="G48" s="253" t="s">
        <v>43</v>
      </c>
      <c r="H48" s="156"/>
      <c r="I48" s="157">
        <v>1</v>
      </c>
      <c r="J48" s="158"/>
      <c r="K48" s="209">
        <v>2</v>
      </c>
      <c r="L48" s="186"/>
      <c r="M48" s="357"/>
      <c r="N48" s="358" t="s">
        <v>164</v>
      </c>
      <c r="O48" s="358" t="s">
        <v>164</v>
      </c>
      <c r="P48" s="359" t="s">
        <v>164</v>
      </c>
      <c r="Q48" s="186"/>
      <c r="R48" s="372">
        <f t="shared" si="5"/>
        <v>2</v>
      </c>
      <c r="S48" s="372">
        <f t="shared" si="6"/>
        <v>0</v>
      </c>
      <c r="T48" s="381"/>
      <c r="U48" s="337"/>
      <c r="V48" s="393" t="s">
        <v>11</v>
      </c>
      <c r="W48" s="393" t="str">
        <f>IF(P48=0,0,V48)</f>
        <v>/</v>
      </c>
      <c r="GX48" s="132"/>
      <c r="GY48" s="132"/>
      <c r="GZ48" s="132"/>
      <c r="HA48" s="132"/>
      <c r="HB48" s="132"/>
      <c r="HC48" s="132"/>
      <c r="HD48" s="132"/>
      <c r="HE48" s="132"/>
      <c r="HF48" s="132"/>
      <c r="HG48" s="132"/>
      <c r="HH48" s="132"/>
      <c r="HI48" s="132"/>
      <c r="HJ48" s="132"/>
      <c r="HK48" s="132"/>
      <c r="HL48" s="132"/>
      <c r="HM48" s="132"/>
      <c r="HN48" s="132"/>
      <c r="HO48" s="132"/>
      <c r="HP48" s="132"/>
      <c r="HQ48" s="132"/>
      <c r="HR48" s="132"/>
      <c r="HS48" s="132"/>
      <c r="HT48" s="132"/>
      <c r="HU48" s="132"/>
      <c r="HV48" s="132"/>
      <c r="HW48" s="132"/>
      <c r="HX48" s="132"/>
      <c r="HY48" s="132"/>
      <c r="HZ48" s="132"/>
      <c r="IA48" s="132"/>
      <c r="IB48" s="132"/>
      <c r="IC48" s="132"/>
      <c r="ID48" s="132"/>
      <c r="IE48" s="132"/>
      <c r="IF48" s="132"/>
      <c r="IG48" s="132"/>
      <c r="IH48" s="132"/>
      <c r="II48" s="132"/>
      <c r="IJ48" s="132"/>
      <c r="IK48" s="132"/>
      <c r="IL48" s="132"/>
      <c r="IM48" s="132"/>
      <c r="IN48" s="132"/>
      <c r="IO48" s="132"/>
      <c r="IP48" s="132"/>
      <c r="IQ48" s="132"/>
      <c r="IR48" s="132"/>
      <c r="IS48" s="132"/>
      <c r="IT48" s="132"/>
      <c r="IU48" s="132"/>
      <c r="IV48" s="132"/>
      <c r="IW48" s="132"/>
      <c r="IX48" s="132"/>
      <c r="IY48" s="132"/>
      <c r="IZ48" s="132"/>
      <c r="JA48" s="132"/>
      <c r="JB48" s="132"/>
      <c r="JC48" s="132"/>
      <c r="JD48" s="132"/>
      <c r="JE48" s="132"/>
      <c r="JF48" s="132"/>
      <c r="JG48" s="132"/>
      <c r="JH48" s="132"/>
      <c r="JI48" s="132"/>
      <c r="JJ48" s="132"/>
      <c r="JK48" s="132"/>
      <c r="JL48" s="132"/>
      <c r="JM48" s="132"/>
      <c r="JN48" s="132"/>
      <c r="JO48" s="132"/>
      <c r="JP48" s="132"/>
      <c r="JQ48" s="132"/>
      <c r="JR48" s="132"/>
      <c r="JS48" s="132"/>
      <c r="JT48" s="132"/>
    </row>
    <row r="49" spans="1:280" ht="94.95" customHeight="1" x14ac:dyDescent="0.45">
      <c r="A49" s="291" t="s">
        <v>77</v>
      </c>
      <c r="B49" s="154"/>
      <c r="C49" s="323" t="s">
        <v>30</v>
      </c>
      <c r="D49" s="232"/>
      <c r="E49" s="233" t="s">
        <v>11</v>
      </c>
      <c r="F49" s="234"/>
      <c r="G49" s="235" t="s">
        <v>44</v>
      </c>
      <c r="H49" s="156"/>
      <c r="I49" s="157">
        <v>1</v>
      </c>
      <c r="J49" s="158"/>
      <c r="K49" s="255">
        <v>3</v>
      </c>
      <c r="L49" s="186"/>
      <c r="M49" s="357"/>
      <c r="N49" s="358" t="s">
        <v>164</v>
      </c>
      <c r="O49" s="358" t="s">
        <v>164</v>
      </c>
      <c r="P49" s="359" t="s">
        <v>164</v>
      </c>
      <c r="Q49" s="186"/>
      <c r="R49" s="372">
        <f t="shared" si="5"/>
        <v>3</v>
      </c>
      <c r="S49" s="372">
        <f t="shared" si="6"/>
        <v>0</v>
      </c>
      <c r="T49" s="381"/>
      <c r="U49" s="337"/>
      <c r="V49" s="393">
        <v>1.4999999999999999E-2</v>
      </c>
      <c r="W49" s="393">
        <f>IF(M49="OUI",0,IF(N49="OUI",0,IF(O49="OUI",0,IF(P49="OUI",V49,0))))</f>
        <v>0</v>
      </c>
      <c r="GX49" s="132"/>
      <c r="GY49" s="132"/>
      <c r="GZ49" s="132"/>
      <c r="HA49" s="132"/>
      <c r="HB49" s="132"/>
      <c r="HC49" s="132"/>
      <c r="HD49" s="132"/>
      <c r="HE49" s="132"/>
      <c r="HF49" s="132"/>
      <c r="HG49" s="132"/>
      <c r="HH49" s="132"/>
      <c r="HI49" s="132"/>
      <c r="HJ49" s="132"/>
      <c r="HK49" s="132"/>
      <c r="HL49" s="132"/>
      <c r="HM49" s="132"/>
      <c r="HN49" s="132"/>
      <c r="HO49" s="132"/>
      <c r="HP49" s="132"/>
      <c r="HQ49" s="132"/>
      <c r="HR49" s="132"/>
      <c r="HS49" s="132"/>
      <c r="HT49" s="132"/>
      <c r="HU49" s="132"/>
      <c r="HV49" s="132"/>
      <c r="HW49" s="132"/>
      <c r="HX49" s="132"/>
      <c r="HY49" s="132"/>
      <c r="HZ49" s="132"/>
      <c r="IA49" s="132"/>
      <c r="IB49" s="132"/>
      <c r="IC49" s="132"/>
      <c r="ID49" s="132"/>
      <c r="IE49" s="132"/>
      <c r="IF49" s="132"/>
      <c r="IG49" s="132"/>
      <c r="IH49" s="132"/>
      <c r="II49" s="132"/>
      <c r="IJ49" s="132"/>
      <c r="IK49" s="132"/>
      <c r="IL49" s="132"/>
      <c r="IM49" s="132"/>
      <c r="IN49" s="132"/>
      <c r="IO49" s="132"/>
      <c r="IP49" s="132"/>
      <c r="IQ49" s="132"/>
      <c r="IR49" s="132"/>
      <c r="IS49" s="132"/>
      <c r="IT49" s="132"/>
      <c r="IU49" s="132"/>
      <c r="IV49" s="132"/>
      <c r="IW49" s="132"/>
      <c r="IX49" s="132"/>
      <c r="IY49" s="132"/>
      <c r="IZ49" s="132"/>
      <c r="JA49" s="132"/>
      <c r="JB49" s="132"/>
      <c r="JC49" s="132"/>
      <c r="JD49" s="132"/>
      <c r="JE49" s="132"/>
      <c r="JF49" s="132"/>
      <c r="JG49" s="132"/>
      <c r="JH49" s="132"/>
      <c r="JI49" s="132"/>
      <c r="JJ49" s="132"/>
      <c r="JK49" s="132"/>
      <c r="JL49" s="132"/>
      <c r="JM49" s="132"/>
      <c r="JN49" s="132"/>
      <c r="JO49" s="132"/>
      <c r="JP49" s="132"/>
      <c r="JQ49" s="132"/>
      <c r="JR49" s="132"/>
      <c r="JS49" s="132"/>
      <c r="JT49" s="132"/>
    </row>
    <row r="50" spans="1:280" ht="94.95" customHeight="1" x14ac:dyDescent="0.45">
      <c r="A50" s="291" t="s">
        <v>78</v>
      </c>
      <c r="B50" s="154"/>
      <c r="C50" s="323" t="s">
        <v>121</v>
      </c>
      <c r="D50" s="232"/>
      <c r="E50" s="233" t="s">
        <v>11</v>
      </c>
      <c r="F50" s="234"/>
      <c r="G50" s="253" t="s">
        <v>45</v>
      </c>
      <c r="H50" s="156"/>
      <c r="I50" s="157">
        <v>1</v>
      </c>
      <c r="J50" s="158"/>
      <c r="K50" s="255">
        <v>3</v>
      </c>
      <c r="L50" s="186"/>
      <c r="M50" s="357"/>
      <c r="N50" s="358" t="s">
        <v>164</v>
      </c>
      <c r="O50" s="358" t="s">
        <v>164</v>
      </c>
      <c r="P50" s="359" t="s">
        <v>164</v>
      </c>
      <c r="Q50" s="186"/>
      <c r="R50" s="372">
        <f t="shared" si="5"/>
        <v>3</v>
      </c>
      <c r="S50" s="372">
        <f t="shared" si="6"/>
        <v>0</v>
      </c>
      <c r="T50" s="381"/>
      <c r="U50" s="337"/>
      <c r="V50" s="393">
        <v>0.01</v>
      </c>
      <c r="W50" s="393">
        <f>IF(M50="OUI",0,IF(N50="OUI",0,IF(O50="OUI",0,IF(P50="OUI",V50,0))))</f>
        <v>0</v>
      </c>
      <c r="GX50" s="132"/>
      <c r="GY50" s="132"/>
      <c r="GZ50" s="132"/>
      <c r="HA50" s="132"/>
      <c r="HB50" s="132"/>
      <c r="HC50" s="132"/>
      <c r="HD50" s="132"/>
      <c r="HE50" s="132"/>
      <c r="HF50" s="132"/>
      <c r="HG50" s="132"/>
      <c r="HH50" s="132"/>
      <c r="HI50" s="132"/>
      <c r="HJ50" s="132"/>
      <c r="HK50" s="132"/>
      <c r="HL50" s="132"/>
      <c r="HM50" s="132"/>
      <c r="HN50" s="132"/>
      <c r="HO50" s="132"/>
      <c r="HP50" s="132"/>
      <c r="HQ50" s="132"/>
      <c r="HR50" s="132"/>
      <c r="HS50" s="132"/>
      <c r="HT50" s="132"/>
      <c r="HU50" s="132"/>
      <c r="HV50" s="132"/>
      <c r="HW50" s="132"/>
      <c r="HX50" s="132"/>
      <c r="HY50" s="132"/>
      <c r="HZ50" s="132"/>
      <c r="IA50" s="132"/>
      <c r="IB50" s="132"/>
      <c r="IC50" s="132"/>
      <c r="ID50" s="132"/>
      <c r="IE50" s="132"/>
      <c r="IF50" s="132"/>
      <c r="IG50" s="132"/>
      <c r="IH50" s="132"/>
      <c r="II50" s="132"/>
      <c r="IJ50" s="132"/>
      <c r="IK50" s="132"/>
      <c r="IL50" s="132"/>
      <c r="IM50" s="132"/>
      <c r="IN50" s="132"/>
      <c r="IO50" s="132"/>
      <c r="IP50" s="132"/>
      <c r="IQ50" s="132"/>
      <c r="IR50" s="132"/>
      <c r="IS50" s="132"/>
      <c r="IT50" s="132"/>
      <c r="IU50" s="132"/>
      <c r="IV50" s="132"/>
      <c r="IW50" s="132"/>
      <c r="IX50" s="132"/>
      <c r="IY50" s="132"/>
      <c r="IZ50" s="132"/>
      <c r="JA50" s="132"/>
      <c r="JB50" s="132"/>
      <c r="JC50" s="132"/>
      <c r="JD50" s="132"/>
      <c r="JE50" s="132"/>
      <c r="JF50" s="132"/>
      <c r="JG50" s="132"/>
      <c r="JH50" s="132"/>
      <c r="JI50" s="132"/>
      <c r="JJ50" s="132"/>
      <c r="JK50" s="132"/>
      <c r="JL50" s="132"/>
      <c r="JM50" s="132"/>
      <c r="JN50" s="132"/>
      <c r="JO50" s="132"/>
      <c r="JP50" s="132"/>
      <c r="JQ50" s="132"/>
      <c r="JR50" s="132"/>
      <c r="JS50" s="132"/>
      <c r="JT50" s="132"/>
    </row>
    <row r="51" spans="1:280" s="136" customFormat="1" ht="94.95" customHeight="1" thickBot="1" x14ac:dyDescent="0.5">
      <c r="A51" s="291" t="s">
        <v>79</v>
      </c>
      <c r="B51" s="154"/>
      <c r="C51" s="323" t="s">
        <v>32</v>
      </c>
      <c r="D51" s="232"/>
      <c r="E51" s="233" t="s">
        <v>11</v>
      </c>
      <c r="F51" s="234"/>
      <c r="G51" s="253" t="s">
        <v>46</v>
      </c>
      <c r="H51" s="156"/>
      <c r="I51" s="157">
        <v>1</v>
      </c>
      <c r="J51" s="158"/>
      <c r="K51" s="255">
        <v>3</v>
      </c>
      <c r="L51" s="201"/>
      <c r="M51" s="357"/>
      <c r="N51" s="358" t="s">
        <v>164</v>
      </c>
      <c r="O51" s="358" t="s">
        <v>164</v>
      </c>
      <c r="P51" s="359" t="s">
        <v>164</v>
      </c>
      <c r="Q51" s="201"/>
      <c r="R51" s="372">
        <f t="shared" si="5"/>
        <v>3</v>
      </c>
      <c r="S51" s="372">
        <f t="shared" si="6"/>
        <v>0</v>
      </c>
      <c r="T51" s="381"/>
      <c r="U51" s="356"/>
      <c r="V51" s="393">
        <v>1.4999999999999999E-2</v>
      </c>
      <c r="W51" s="393">
        <f>IF(M51="OUI",0,IF(N51="OUI",0,IF(O51="OUI",0,IF(P51="OUI",V51,0))))</f>
        <v>0</v>
      </c>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2"/>
      <c r="BR51" s="132"/>
      <c r="BS51" s="132"/>
      <c r="BT51" s="132"/>
      <c r="BU51" s="132"/>
      <c r="BV51" s="132"/>
      <c r="BW51" s="132"/>
      <c r="BX51" s="132"/>
      <c r="BY51" s="132"/>
      <c r="BZ51" s="132"/>
      <c r="CA51" s="132"/>
      <c r="CB51" s="132"/>
      <c r="CC51" s="132"/>
      <c r="CD51" s="132"/>
      <c r="CE51" s="132"/>
      <c r="CF51" s="132"/>
      <c r="CG51" s="132"/>
      <c r="CH51" s="132"/>
      <c r="CI51" s="132"/>
      <c r="CJ51" s="132"/>
      <c r="CK51" s="132"/>
      <c r="CL51" s="132"/>
      <c r="CM51" s="132"/>
      <c r="CN51" s="132"/>
      <c r="CO51" s="132"/>
      <c r="CP51" s="132"/>
      <c r="CQ51" s="132"/>
      <c r="CR51" s="132"/>
      <c r="CS51" s="132"/>
      <c r="CT51" s="132"/>
      <c r="CU51" s="132"/>
      <c r="CV51" s="132"/>
      <c r="CW51" s="132"/>
      <c r="CX51" s="132"/>
      <c r="CY51" s="132"/>
      <c r="CZ51" s="132"/>
      <c r="DA51" s="132"/>
      <c r="DB51" s="132"/>
      <c r="DC51" s="132"/>
      <c r="DD51" s="132"/>
      <c r="DE51" s="132"/>
      <c r="DF51" s="132"/>
      <c r="DG51" s="132"/>
      <c r="DH51" s="132"/>
      <c r="DI51" s="132"/>
      <c r="DJ51" s="132"/>
      <c r="DK51" s="132"/>
      <c r="DL51" s="132"/>
      <c r="DM51" s="132"/>
      <c r="DN51" s="132"/>
      <c r="DO51" s="132"/>
      <c r="DP51" s="132"/>
      <c r="DQ51" s="132"/>
      <c r="DR51" s="132"/>
      <c r="DS51" s="132"/>
      <c r="DT51" s="132"/>
      <c r="DU51" s="132"/>
      <c r="DV51" s="132"/>
      <c r="DW51" s="132"/>
      <c r="DX51" s="132"/>
      <c r="DY51" s="132"/>
      <c r="DZ51" s="132"/>
      <c r="EA51" s="132"/>
      <c r="EB51" s="132"/>
      <c r="EC51" s="132"/>
      <c r="ED51" s="132"/>
      <c r="EE51" s="132"/>
      <c r="EF51" s="132"/>
      <c r="EG51" s="132"/>
      <c r="EH51" s="132"/>
      <c r="EI51" s="132"/>
      <c r="EJ51" s="132"/>
      <c r="EK51" s="132"/>
      <c r="EL51" s="132"/>
      <c r="EM51" s="132"/>
      <c r="EN51" s="132"/>
      <c r="EO51" s="132"/>
      <c r="EP51" s="132"/>
      <c r="EQ51" s="132"/>
      <c r="ER51" s="132"/>
      <c r="ES51" s="132"/>
      <c r="ET51" s="132"/>
      <c r="EU51" s="132"/>
      <c r="EV51" s="132"/>
      <c r="EW51" s="132"/>
      <c r="EX51" s="132"/>
      <c r="EY51" s="132"/>
      <c r="EZ51" s="132"/>
      <c r="FA51" s="132"/>
      <c r="FB51" s="132"/>
      <c r="FC51" s="132"/>
      <c r="FD51" s="132"/>
      <c r="FE51" s="132"/>
      <c r="FF51" s="132"/>
      <c r="FG51" s="132"/>
      <c r="FH51" s="132"/>
      <c r="FI51" s="132"/>
      <c r="FJ51" s="132"/>
      <c r="FK51" s="132"/>
      <c r="FL51" s="132"/>
      <c r="FM51" s="132"/>
      <c r="FN51" s="132"/>
      <c r="FO51" s="132"/>
      <c r="FP51" s="132"/>
      <c r="FQ51" s="132"/>
      <c r="FR51" s="132"/>
      <c r="FS51" s="132"/>
      <c r="FT51" s="132"/>
      <c r="FU51" s="132"/>
      <c r="FV51" s="132"/>
      <c r="FW51" s="132"/>
      <c r="FX51" s="132"/>
      <c r="FY51" s="132"/>
      <c r="FZ51" s="132"/>
      <c r="GA51" s="132"/>
      <c r="GB51" s="132"/>
      <c r="GC51" s="132"/>
      <c r="GD51" s="132"/>
      <c r="GE51" s="132"/>
      <c r="GF51" s="132"/>
      <c r="GG51" s="132"/>
      <c r="GH51" s="132"/>
      <c r="GI51" s="132"/>
      <c r="GJ51" s="132"/>
      <c r="GK51" s="132"/>
      <c r="GL51" s="132"/>
      <c r="GM51" s="132"/>
      <c r="GN51" s="132"/>
      <c r="GO51" s="132"/>
      <c r="GP51" s="132"/>
      <c r="GQ51" s="132"/>
      <c r="GR51" s="132"/>
      <c r="GS51" s="132"/>
      <c r="GT51" s="132"/>
      <c r="GU51" s="132"/>
      <c r="GV51" s="132"/>
      <c r="GW51" s="132"/>
      <c r="GX51" s="132"/>
      <c r="GY51" s="132"/>
      <c r="GZ51" s="132"/>
      <c r="HA51" s="132"/>
      <c r="HB51" s="132"/>
      <c r="HC51" s="132"/>
      <c r="HD51" s="132"/>
      <c r="HE51" s="132"/>
      <c r="HF51" s="132"/>
      <c r="HG51" s="132"/>
      <c r="HH51" s="132"/>
      <c r="HI51" s="132"/>
      <c r="HJ51" s="132"/>
      <c r="HK51" s="132"/>
      <c r="HL51" s="132"/>
      <c r="HM51" s="132"/>
      <c r="HN51" s="132"/>
      <c r="HO51" s="132"/>
      <c r="HP51" s="132"/>
      <c r="HQ51" s="132"/>
      <c r="HR51" s="132"/>
      <c r="HS51" s="132"/>
      <c r="HT51" s="132"/>
      <c r="HU51" s="132"/>
      <c r="HV51" s="132"/>
      <c r="HW51" s="132"/>
      <c r="HX51" s="132"/>
      <c r="HY51" s="132"/>
      <c r="HZ51" s="132"/>
      <c r="IA51" s="132"/>
      <c r="IB51" s="132"/>
      <c r="IC51" s="132"/>
      <c r="ID51" s="132"/>
      <c r="IE51" s="132"/>
      <c r="IF51" s="132"/>
      <c r="IG51" s="132"/>
      <c r="IH51" s="132"/>
      <c r="II51" s="132"/>
      <c r="IJ51" s="132"/>
      <c r="IK51" s="132"/>
      <c r="IL51" s="132"/>
      <c r="IM51" s="132"/>
      <c r="IN51" s="132"/>
      <c r="IO51" s="132"/>
      <c r="IP51" s="132"/>
      <c r="IQ51" s="132"/>
      <c r="IR51" s="132"/>
      <c r="IS51" s="132"/>
      <c r="IT51" s="132"/>
      <c r="IU51" s="132"/>
      <c r="IV51" s="132"/>
      <c r="IW51" s="132"/>
      <c r="IX51" s="132"/>
      <c r="IY51" s="132"/>
      <c r="IZ51" s="132"/>
      <c r="JA51" s="132"/>
      <c r="JB51" s="132"/>
      <c r="JC51" s="132"/>
      <c r="JD51" s="132"/>
      <c r="JE51" s="132"/>
      <c r="JF51" s="132"/>
      <c r="JG51" s="132"/>
      <c r="JH51" s="132"/>
      <c r="JI51" s="132"/>
      <c r="JJ51" s="132"/>
      <c r="JK51" s="132"/>
      <c r="JL51" s="132"/>
      <c r="JM51" s="132"/>
      <c r="JN51" s="132"/>
      <c r="JO51" s="132"/>
      <c r="JP51" s="132"/>
      <c r="JQ51" s="132"/>
      <c r="JR51" s="132"/>
      <c r="JS51" s="132"/>
      <c r="JT51" s="132"/>
    </row>
    <row r="52" spans="1:280" s="137" customFormat="1" ht="94.95" customHeight="1" thickBot="1" x14ac:dyDescent="0.5">
      <c r="A52" s="318" t="s">
        <v>80</v>
      </c>
      <c r="B52" s="150"/>
      <c r="C52" s="322" t="s">
        <v>33</v>
      </c>
      <c r="D52" s="227"/>
      <c r="E52" s="228" t="s">
        <v>34</v>
      </c>
      <c r="F52" s="229"/>
      <c r="G52" s="256" t="s">
        <v>47</v>
      </c>
      <c r="H52" s="151"/>
      <c r="I52" s="152">
        <v>1</v>
      </c>
      <c r="J52" s="153"/>
      <c r="K52" s="257">
        <v>2</v>
      </c>
      <c r="L52" s="186"/>
      <c r="M52" s="360"/>
      <c r="N52" s="361" t="s">
        <v>164</v>
      </c>
      <c r="O52" s="361" t="s">
        <v>164</v>
      </c>
      <c r="P52" s="362" t="s">
        <v>164</v>
      </c>
      <c r="Q52" s="186"/>
      <c r="R52" s="373">
        <f t="shared" si="5"/>
        <v>2</v>
      </c>
      <c r="S52" s="373">
        <f t="shared" si="6"/>
        <v>0</v>
      </c>
      <c r="T52" s="381"/>
      <c r="U52" s="337"/>
      <c r="V52" s="397">
        <v>3.0000000000000001E-3</v>
      </c>
      <c r="W52" s="397">
        <f>IF(M52="OUI",0,IF(N52="OUI",0,IF(O52="OUI",0,IF(P52="OUI",V52,0))))</f>
        <v>0</v>
      </c>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32"/>
      <c r="BS52" s="132"/>
      <c r="BT52" s="132"/>
      <c r="BU52" s="132"/>
      <c r="BV52" s="132"/>
      <c r="BW52" s="132"/>
      <c r="BX52" s="132"/>
      <c r="BY52" s="132"/>
      <c r="BZ52" s="132"/>
      <c r="CA52" s="132"/>
      <c r="CB52" s="132"/>
      <c r="CC52" s="132"/>
      <c r="CD52" s="132"/>
      <c r="CE52" s="132"/>
      <c r="CF52" s="132"/>
      <c r="CG52" s="132"/>
      <c r="CH52" s="132"/>
      <c r="CI52" s="132"/>
      <c r="CJ52" s="132"/>
      <c r="CK52" s="132"/>
      <c r="CL52" s="132"/>
      <c r="CM52" s="132"/>
      <c r="CN52" s="132"/>
      <c r="CO52" s="132"/>
      <c r="CP52" s="132"/>
      <c r="CQ52" s="132"/>
      <c r="CR52" s="132"/>
      <c r="CS52" s="132"/>
      <c r="CT52" s="132"/>
      <c r="CU52" s="132"/>
      <c r="CV52" s="132"/>
      <c r="CW52" s="132"/>
      <c r="CX52" s="132"/>
      <c r="CY52" s="132"/>
      <c r="CZ52" s="132"/>
      <c r="DA52" s="132"/>
      <c r="DB52" s="132"/>
      <c r="DC52" s="132"/>
      <c r="DD52" s="132"/>
      <c r="DE52" s="132"/>
      <c r="DF52" s="132"/>
      <c r="DG52" s="132"/>
      <c r="DH52" s="132"/>
      <c r="DI52" s="132"/>
      <c r="DJ52" s="132"/>
      <c r="DK52" s="132"/>
      <c r="DL52" s="132"/>
      <c r="DM52" s="132"/>
      <c r="DN52" s="132"/>
      <c r="DO52" s="132"/>
      <c r="DP52" s="132"/>
      <c r="DQ52" s="132"/>
      <c r="DR52" s="132"/>
      <c r="DS52" s="132"/>
      <c r="DT52" s="132"/>
      <c r="DU52" s="132"/>
      <c r="DV52" s="132"/>
      <c r="DW52" s="132"/>
      <c r="DX52" s="132"/>
      <c r="DY52" s="132"/>
      <c r="DZ52" s="132"/>
      <c r="EA52" s="132"/>
      <c r="EB52" s="132"/>
      <c r="EC52" s="132"/>
      <c r="ED52" s="132"/>
      <c r="EE52" s="132"/>
      <c r="EF52" s="132"/>
      <c r="EG52" s="132"/>
      <c r="EH52" s="132"/>
      <c r="EI52" s="132"/>
      <c r="EJ52" s="132"/>
      <c r="EK52" s="132"/>
      <c r="EL52" s="132"/>
      <c r="EM52" s="132"/>
      <c r="EN52" s="132"/>
      <c r="EO52" s="132"/>
      <c r="EP52" s="132"/>
      <c r="EQ52" s="132"/>
      <c r="ER52" s="132"/>
      <c r="ES52" s="132"/>
      <c r="ET52" s="132"/>
      <c r="EU52" s="132"/>
      <c r="EV52" s="132"/>
      <c r="EW52" s="132"/>
      <c r="EX52" s="132"/>
      <c r="EY52" s="132"/>
      <c r="EZ52" s="132"/>
      <c r="FA52" s="132"/>
      <c r="FB52" s="132"/>
      <c r="FC52" s="132"/>
      <c r="FD52" s="132"/>
      <c r="FE52" s="132"/>
      <c r="FF52" s="132"/>
      <c r="FG52" s="132"/>
      <c r="FH52" s="132"/>
      <c r="FI52" s="132"/>
      <c r="FJ52" s="132"/>
      <c r="FK52" s="132"/>
      <c r="FL52" s="132"/>
      <c r="FM52" s="132"/>
      <c r="FN52" s="132"/>
      <c r="FO52" s="132"/>
      <c r="FP52" s="132"/>
      <c r="FQ52" s="132"/>
      <c r="FR52" s="132"/>
      <c r="FS52" s="132"/>
      <c r="FT52" s="132"/>
      <c r="FU52" s="132"/>
      <c r="FV52" s="132"/>
      <c r="FW52" s="132"/>
      <c r="FX52" s="132"/>
      <c r="FY52" s="132"/>
      <c r="FZ52" s="132"/>
      <c r="GA52" s="132"/>
      <c r="GB52" s="132"/>
      <c r="GC52" s="132"/>
      <c r="GD52" s="132"/>
      <c r="GE52" s="132"/>
      <c r="GF52" s="132"/>
      <c r="GG52" s="132"/>
      <c r="GH52" s="132"/>
      <c r="GI52" s="132"/>
      <c r="GJ52" s="132"/>
      <c r="GK52" s="132"/>
      <c r="GL52" s="132"/>
      <c r="GM52" s="132"/>
      <c r="GN52" s="132"/>
      <c r="GO52" s="132"/>
      <c r="GP52" s="132"/>
      <c r="GQ52" s="132"/>
      <c r="GR52" s="132"/>
      <c r="GS52" s="132"/>
      <c r="GT52" s="132"/>
      <c r="GU52" s="132"/>
      <c r="GV52" s="132"/>
      <c r="GW52" s="132"/>
      <c r="GX52" s="132"/>
      <c r="GY52" s="132"/>
      <c r="GZ52" s="132"/>
      <c r="HA52" s="132"/>
      <c r="HB52" s="132"/>
      <c r="HC52" s="132"/>
      <c r="HD52" s="132"/>
      <c r="HE52" s="132"/>
      <c r="HF52" s="132"/>
      <c r="HG52" s="132"/>
      <c r="HH52" s="132"/>
      <c r="HI52" s="132"/>
      <c r="HJ52" s="132"/>
      <c r="HK52" s="132"/>
      <c r="HL52" s="132"/>
      <c r="HM52" s="132"/>
      <c r="HN52" s="132"/>
      <c r="HO52" s="132"/>
      <c r="HP52" s="132"/>
      <c r="HQ52" s="132"/>
      <c r="HR52" s="132"/>
      <c r="HS52" s="132"/>
      <c r="HT52" s="132"/>
      <c r="HU52" s="132"/>
      <c r="HV52" s="132"/>
      <c r="HW52" s="132"/>
      <c r="HX52" s="132"/>
      <c r="HY52" s="132"/>
      <c r="HZ52" s="132"/>
      <c r="IA52" s="132"/>
      <c r="IB52" s="132"/>
      <c r="IC52" s="132"/>
      <c r="ID52" s="132"/>
      <c r="IE52" s="132"/>
      <c r="IF52" s="132"/>
      <c r="IG52" s="132"/>
      <c r="IH52" s="132"/>
      <c r="II52" s="132"/>
      <c r="IJ52" s="132"/>
      <c r="IK52" s="132"/>
      <c r="IL52" s="132"/>
      <c r="IM52" s="132"/>
      <c r="IN52" s="132"/>
      <c r="IO52" s="132"/>
      <c r="IP52" s="132"/>
      <c r="IQ52" s="132"/>
      <c r="IR52" s="132"/>
      <c r="IS52" s="132"/>
      <c r="IT52" s="132"/>
      <c r="IU52" s="132"/>
      <c r="IV52" s="132"/>
      <c r="IW52" s="132"/>
      <c r="IX52" s="132"/>
      <c r="IY52" s="132"/>
      <c r="IZ52" s="132"/>
      <c r="JA52" s="132"/>
      <c r="JB52" s="132"/>
      <c r="JC52" s="132"/>
      <c r="JD52" s="132"/>
      <c r="JE52" s="132"/>
      <c r="JF52" s="132"/>
      <c r="JG52" s="132"/>
      <c r="JH52" s="132"/>
      <c r="JI52" s="132"/>
      <c r="JJ52" s="132"/>
      <c r="JK52" s="132"/>
      <c r="JL52" s="132"/>
      <c r="JM52" s="132"/>
      <c r="JN52" s="132"/>
      <c r="JO52" s="132"/>
      <c r="JP52" s="132"/>
      <c r="JQ52" s="132"/>
      <c r="JR52" s="132"/>
      <c r="JS52" s="132"/>
      <c r="JT52" s="132"/>
    </row>
    <row r="53" spans="1:280" s="139" customFormat="1" ht="34.950000000000003" customHeight="1" x14ac:dyDescent="0.5">
      <c r="A53" s="308"/>
      <c r="B53" s="332" t="s">
        <v>4</v>
      </c>
      <c r="C53" s="309"/>
      <c r="D53" s="309"/>
      <c r="E53" s="309"/>
      <c r="F53" s="310"/>
      <c r="G53" s="309"/>
      <c r="H53" s="311"/>
      <c r="I53" s="312"/>
      <c r="J53" s="313"/>
      <c r="K53" s="314"/>
      <c r="L53" s="186"/>
      <c r="M53" s="302"/>
      <c r="N53" s="302"/>
      <c r="O53" s="302"/>
      <c r="P53" s="302"/>
      <c r="Q53" s="186"/>
      <c r="R53" s="374"/>
      <c r="S53" s="374"/>
      <c r="T53" s="383">
        <f>SUM(S54:S60)</f>
        <v>0</v>
      </c>
      <c r="U53" s="337"/>
      <c r="V53" s="371"/>
      <c r="W53" s="371"/>
      <c r="X53" s="461"/>
      <c r="Y53" s="461"/>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2"/>
      <c r="BR53" s="132"/>
      <c r="BS53" s="132"/>
      <c r="BT53" s="132"/>
      <c r="BU53" s="132"/>
      <c r="BV53" s="132"/>
      <c r="BW53" s="132"/>
      <c r="BX53" s="132"/>
      <c r="BY53" s="132"/>
      <c r="BZ53" s="132"/>
      <c r="CA53" s="132"/>
      <c r="CB53" s="132"/>
      <c r="CC53" s="132"/>
      <c r="CD53" s="132"/>
      <c r="CE53" s="132"/>
      <c r="CF53" s="132"/>
      <c r="CG53" s="132"/>
      <c r="CH53" s="132"/>
      <c r="CI53" s="132"/>
      <c r="CJ53" s="132"/>
      <c r="CK53" s="132"/>
      <c r="CL53" s="132"/>
      <c r="CM53" s="132"/>
      <c r="CN53" s="132"/>
      <c r="CO53" s="132"/>
      <c r="CP53" s="132"/>
      <c r="CQ53" s="132"/>
      <c r="CR53" s="132"/>
      <c r="CS53" s="132"/>
      <c r="CT53" s="132"/>
      <c r="CU53" s="132"/>
      <c r="CV53" s="132"/>
      <c r="CW53" s="132"/>
      <c r="CX53" s="132"/>
      <c r="CY53" s="132"/>
      <c r="CZ53" s="132"/>
      <c r="DA53" s="132"/>
      <c r="DB53" s="132"/>
      <c r="DC53" s="132"/>
      <c r="DD53" s="132"/>
      <c r="DE53" s="132"/>
      <c r="DF53" s="132"/>
      <c r="DG53" s="132"/>
      <c r="DH53" s="132"/>
      <c r="DI53" s="132"/>
      <c r="DJ53" s="132"/>
      <c r="DK53" s="132"/>
      <c r="DL53" s="132"/>
      <c r="DM53" s="132"/>
      <c r="DN53" s="132"/>
      <c r="DO53" s="132"/>
      <c r="DP53" s="132"/>
      <c r="DQ53" s="132"/>
      <c r="DR53" s="132"/>
      <c r="DS53" s="132"/>
      <c r="DT53" s="132"/>
      <c r="DU53" s="132"/>
      <c r="DV53" s="132"/>
      <c r="DW53" s="132"/>
      <c r="DX53" s="132"/>
      <c r="DY53" s="132"/>
      <c r="DZ53" s="132"/>
      <c r="EA53" s="132"/>
      <c r="EB53" s="132"/>
      <c r="EC53" s="132"/>
      <c r="ED53" s="132"/>
      <c r="EE53" s="132"/>
      <c r="EF53" s="132"/>
      <c r="EG53" s="132"/>
      <c r="EH53" s="132"/>
      <c r="EI53" s="132"/>
      <c r="EJ53" s="132"/>
      <c r="EK53" s="132"/>
      <c r="EL53" s="132"/>
      <c r="EM53" s="132"/>
      <c r="EN53" s="132"/>
      <c r="EO53" s="132"/>
      <c r="EP53" s="132"/>
      <c r="EQ53" s="132"/>
      <c r="ER53" s="132"/>
      <c r="ES53" s="132"/>
      <c r="ET53" s="132"/>
      <c r="EU53" s="132"/>
      <c r="EV53" s="132"/>
      <c r="EW53" s="132"/>
      <c r="EX53" s="132"/>
      <c r="EY53" s="132"/>
      <c r="EZ53" s="132"/>
      <c r="FA53" s="132"/>
      <c r="FB53" s="132"/>
      <c r="FC53" s="132"/>
      <c r="FD53" s="132"/>
      <c r="FE53" s="132"/>
      <c r="FF53" s="132"/>
      <c r="FG53" s="132"/>
      <c r="FH53" s="132"/>
      <c r="FI53" s="132"/>
      <c r="FJ53" s="132"/>
      <c r="FK53" s="132"/>
      <c r="FL53" s="132"/>
      <c r="FM53" s="132"/>
      <c r="FN53" s="132"/>
      <c r="FO53" s="132"/>
      <c r="FP53" s="132"/>
      <c r="FQ53" s="132"/>
      <c r="FR53" s="132"/>
      <c r="FS53" s="132"/>
      <c r="FT53" s="132"/>
      <c r="FU53" s="132"/>
      <c r="FV53" s="132"/>
      <c r="FW53" s="132"/>
      <c r="FX53" s="132"/>
      <c r="FY53" s="132"/>
      <c r="FZ53" s="132"/>
      <c r="GA53" s="132"/>
      <c r="GB53" s="132"/>
      <c r="GC53" s="132"/>
      <c r="GD53" s="132"/>
      <c r="GE53" s="132"/>
      <c r="GF53" s="132"/>
      <c r="GG53" s="132"/>
      <c r="GH53" s="132"/>
      <c r="GI53" s="132"/>
      <c r="GJ53" s="132"/>
      <c r="GK53" s="132"/>
      <c r="GL53" s="132"/>
      <c r="GM53" s="132"/>
      <c r="GN53" s="132"/>
      <c r="GO53" s="132"/>
      <c r="GP53" s="132"/>
      <c r="GQ53" s="132"/>
      <c r="GR53" s="132"/>
      <c r="GS53" s="132"/>
      <c r="GT53" s="132"/>
      <c r="GU53" s="132"/>
      <c r="GV53" s="132"/>
      <c r="GW53" s="132"/>
      <c r="GX53" s="132"/>
      <c r="GY53" s="132"/>
      <c r="GZ53" s="132"/>
      <c r="HA53" s="132"/>
      <c r="HB53" s="132"/>
      <c r="HC53" s="132"/>
      <c r="HD53" s="132"/>
      <c r="HE53" s="132"/>
      <c r="HF53" s="132"/>
      <c r="HG53" s="132"/>
      <c r="HH53" s="132"/>
      <c r="HI53" s="132"/>
      <c r="HJ53" s="132"/>
      <c r="HK53" s="132"/>
      <c r="HL53" s="132"/>
      <c r="HM53" s="132"/>
      <c r="HN53" s="132"/>
      <c r="HO53" s="132"/>
      <c r="HP53" s="132"/>
      <c r="HQ53" s="132"/>
      <c r="HR53" s="132"/>
      <c r="HS53" s="132"/>
      <c r="HT53" s="132"/>
      <c r="HU53" s="132"/>
      <c r="HV53" s="132"/>
      <c r="HW53" s="132"/>
      <c r="HX53" s="132"/>
      <c r="HY53" s="132"/>
      <c r="HZ53" s="132"/>
      <c r="IA53" s="132"/>
      <c r="IB53" s="132"/>
      <c r="IC53" s="132"/>
      <c r="ID53" s="132"/>
      <c r="IE53" s="132"/>
      <c r="IF53" s="132"/>
      <c r="IG53" s="132"/>
      <c r="IH53" s="132"/>
      <c r="II53" s="132"/>
      <c r="IJ53" s="132"/>
      <c r="IK53" s="132"/>
      <c r="IL53" s="132"/>
      <c r="IM53" s="132"/>
      <c r="IN53" s="132"/>
      <c r="IO53" s="132"/>
      <c r="IP53" s="132"/>
      <c r="IQ53" s="132"/>
      <c r="IR53" s="132"/>
      <c r="IS53" s="132"/>
      <c r="IT53" s="132"/>
      <c r="IU53" s="132"/>
      <c r="IV53" s="132"/>
      <c r="IW53" s="132"/>
      <c r="IX53" s="132"/>
      <c r="IY53" s="132"/>
      <c r="IZ53" s="132"/>
      <c r="JA53" s="132"/>
      <c r="JB53" s="132"/>
      <c r="JC53" s="132"/>
      <c r="JD53" s="132"/>
      <c r="JE53" s="132"/>
      <c r="JF53" s="132"/>
      <c r="JG53" s="132"/>
      <c r="JH53" s="132"/>
      <c r="JI53" s="132"/>
      <c r="JJ53" s="132"/>
      <c r="JK53" s="132"/>
      <c r="JL53" s="132"/>
      <c r="JM53" s="132"/>
      <c r="JN53" s="132"/>
      <c r="JO53" s="132"/>
      <c r="JP53" s="132"/>
      <c r="JQ53" s="132"/>
      <c r="JR53" s="132"/>
      <c r="JS53" s="132"/>
      <c r="JT53" s="132"/>
    </row>
    <row r="54" spans="1:280" s="141" customFormat="1" ht="154.94999999999999" customHeight="1" x14ac:dyDescent="0.45">
      <c r="A54" s="291" t="s">
        <v>81</v>
      </c>
      <c r="B54" s="154"/>
      <c r="C54" s="323" t="s">
        <v>150</v>
      </c>
      <c r="D54" s="232"/>
      <c r="E54" s="258" t="s">
        <v>210</v>
      </c>
      <c r="F54" s="234"/>
      <c r="G54" s="253" t="s">
        <v>52</v>
      </c>
      <c r="H54" s="156"/>
      <c r="I54" s="259">
        <v>5</v>
      </c>
      <c r="J54" s="158"/>
      <c r="K54" s="260">
        <v>5</v>
      </c>
      <c r="L54" s="201"/>
      <c r="M54" s="358" t="s">
        <v>164</v>
      </c>
      <c r="N54" s="358" t="s">
        <v>164</v>
      </c>
      <c r="O54" s="358" t="s">
        <v>164</v>
      </c>
      <c r="P54" s="358" t="s">
        <v>164</v>
      </c>
      <c r="Q54" s="201"/>
      <c r="R54" s="372">
        <f>(1/I54)*K54</f>
        <v>1</v>
      </c>
      <c r="S54" s="372">
        <f t="shared" ref="S54:S55" si="7">IF(M54="OUI",0,IF(N54="OUI",(0.5*R54),IF(O54="OUI",(1*R54),IF(P54="OUI",(1*R54),0))))</f>
        <v>0</v>
      </c>
      <c r="T54" s="384"/>
      <c r="U54" s="356"/>
      <c r="V54" s="393">
        <v>0.03</v>
      </c>
      <c r="W54" s="393">
        <f>IF(M54="OUI",0,IF(N54="OUI",0,IF(O54="OUI",0,IF(P54="OUI",V54,0))))</f>
        <v>0</v>
      </c>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2"/>
      <c r="BR54" s="132"/>
      <c r="BS54" s="132"/>
      <c r="BT54" s="132"/>
      <c r="BU54" s="132"/>
      <c r="BV54" s="132"/>
      <c r="BW54" s="132"/>
      <c r="BX54" s="132"/>
      <c r="BY54" s="132"/>
      <c r="BZ54" s="132"/>
      <c r="CA54" s="132"/>
      <c r="CB54" s="132"/>
      <c r="CC54" s="132"/>
      <c r="CD54" s="132"/>
      <c r="CE54" s="132"/>
      <c r="CF54" s="132"/>
      <c r="CG54" s="132"/>
      <c r="CH54" s="132"/>
      <c r="CI54" s="132"/>
      <c r="CJ54" s="132"/>
      <c r="CK54" s="132"/>
      <c r="CL54" s="132"/>
      <c r="CM54" s="132"/>
      <c r="CN54" s="132"/>
      <c r="CO54" s="132"/>
      <c r="CP54" s="132"/>
      <c r="CQ54" s="132"/>
      <c r="CR54" s="132"/>
      <c r="CS54" s="132"/>
      <c r="CT54" s="132"/>
      <c r="CU54" s="132"/>
      <c r="CV54" s="132"/>
      <c r="CW54" s="132"/>
      <c r="CX54" s="132"/>
      <c r="CY54" s="132"/>
      <c r="CZ54" s="132"/>
      <c r="DA54" s="132"/>
      <c r="DB54" s="132"/>
      <c r="DC54" s="132"/>
      <c r="DD54" s="132"/>
      <c r="DE54" s="132"/>
      <c r="DF54" s="132"/>
      <c r="DG54" s="132"/>
      <c r="DH54" s="132"/>
      <c r="DI54" s="132"/>
      <c r="DJ54" s="132"/>
      <c r="DK54" s="132"/>
      <c r="DL54" s="132"/>
      <c r="DM54" s="132"/>
      <c r="DN54" s="132"/>
      <c r="DO54" s="132"/>
      <c r="DP54" s="132"/>
      <c r="DQ54" s="132"/>
      <c r="DR54" s="132"/>
      <c r="DS54" s="132"/>
      <c r="DT54" s="132"/>
      <c r="DU54" s="132"/>
      <c r="DV54" s="132"/>
      <c r="DW54" s="132"/>
      <c r="DX54" s="132"/>
      <c r="DY54" s="132"/>
      <c r="DZ54" s="132"/>
      <c r="EA54" s="132"/>
      <c r="EB54" s="132"/>
      <c r="EC54" s="132"/>
      <c r="ED54" s="132"/>
      <c r="EE54" s="132"/>
      <c r="EF54" s="132"/>
      <c r="EG54" s="132"/>
      <c r="EH54" s="132"/>
      <c r="EI54" s="132"/>
      <c r="EJ54" s="132"/>
      <c r="EK54" s="132"/>
      <c r="EL54" s="132"/>
      <c r="EM54" s="132"/>
      <c r="EN54" s="132"/>
      <c r="EO54" s="132"/>
      <c r="EP54" s="132"/>
      <c r="EQ54" s="132"/>
      <c r="ER54" s="132"/>
      <c r="ES54" s="132"/>
      <c r="ET54" s="132"/>
      <c r="EU54" s="132"/>
      <c r="EV54" s="132"/>
      <c r="EW54" s="132"/>
      <c r="EX54" s="132"/>
      <c r="EY54" s="132"/>
      <c r="EZ54" s="132"/>
      <c r="FA54" s="132"/>
      <c r="FB54" s="132"/>
      <c r="FC54" s="132"/>
      <c r="FD54" s="132"/>
      <c r="FE54" s="132"/>
      <c r="FF54" s="132"/>
      <c r="FG54" s="132"/>
      <c r="FH54" s="132"/>
      <c r="FI54" s="132"/>
      <c r="FJ54" s="132"/>
      <c r="FK54" s="132"/>
      <c r="FL54" s="132"/>
      <c r="FM54" s="132"/>
      <c r="FN54" s="132"/>
      <c r="FO54" s="132"/>
      <c r="FP54" s="132"/>
      <c r="FQ54" s="132"/>
      <c r="FR54" s="132"/>
      <c r="FS54" s="132"/>
      <c r="FT54" s="132"/>
      <c r="FU54" s="132"/>
      <c r="FV54" s="132"/>
      <c r="FW54" s="132"/>
      <c r="FX54" s="132"/>
      <c r="FY54" s="132"/>
      <c r="FZ54" s="132"/>
      <c r="GA54" s="132"/>
      <c r="GB54" s="132"/>
      <c r="GC54" s="132"/>
      <c r="GD54" s="132"/>
      <c r="GE54" s="132"/>
      <c r="GF54" s="132"/>
      <c r="GG54" s="132"/>
      <c r="GH54" s="132"/>
      <c r="GI54" s="132"/>
      <c r="GJ54" s="132"/>
      <c r="GK54" s="132"/>
      <c r="GL54" s="132"/>
      <c r="GM54" s="132"/>
      <c r="GN54" s="132"/>
      <c r="GO54" s="132"/>
      <c r="GP54" s="132"/>
      <c r="GQ54" s="132"/>
      <c r="GR54" s="132"/>
      <c r="GS54" s="132"/>
      <c r="GT54" s="132"/>
      <c r="GU54" s="132"/>
      <c r="GV54" s="132"/>
      <c r="GW54" s="132"/>
      <c r="GX54" s="132"/>
      <c r="GY54" s="132"/>
      <c r="GZ54" s="132"/>
      <c r="HA54" s="132"/>
      <c r="HB54" s="132"/>
      <c r="HC54" s="132"/>
      <c r="HD54" s="132"/>
      <c r="HE54" s="132"/>
      <c r="HF54" s="132"/>
      <c r="HG54" s="132"/>
      <c r="HH54" s="132"/>
      <c r="HI54" s="132"/>
      <c r="HJ54" s="132"/>
      <c r="HK54" s="132"/>
      <c r="HL54" s="132"/>
      <c r="HM54" s="132"/>
      <c r="HN54" s="132"/>
      <c r="HO54" s="132"/>
      <c r="HP54" s="132"/>
      <c r="HQ54" s="132"/>
      <c r="HR54" s="132"/>
      <c r="HS54" s="132"/>
      <c r="HT54" s="132"/>
      <c r="HU54" s="132"/>
      <c r="HV54" s="132"/>
      <c r="HW54" s="132"/>
      <c r="HX54" s="132"/>
      <c r="HY54" s="132"/>
      <c r="HZ54" s="132"/>
      <c r="IA54" s="132"/>
      <c r="IB54" s="132"/>
      <c r="IC54" s="132"/>
      <c r="ID54" s="132"/>
      <c r="IE54" s="132"/>
      <c r="IF54" s="132"/>
      <c r="IG54" s="132"/>
      <c r="IH54" s="132"/>
      <c r="II54" s="132"/>
      <c r="IJ54" s="132"/>
      <c r="IK54" s="132"/>
      <c r="IL54" s="132"/>
      <c r="IM54" s="132"/>
      <c r="IN54" s="132"/>
      <c r="IO54" s="132"/>
      <c r="IP54" s="132"/>
      <c r="IQ54" s="132"/>
      <c r="IR54" s="132"/>
      <c r="IS54" s="132"/>
      <c r="IT54" s="132"/>
      <c r="IU54" s="132"/>
      <c r="IV54" s="132"/>
      <c r="IW54" s="132"/>
      <c r="IX54" s="132"/>
      <c r="IY54" s="132"/>
      <c r="IZ54" s="132"/>
      <c r="JA54" s="132"/>
      <c r="JB54" s="132"/>
      <c r="JC54" s="132"/>
      <c r="JD54" s="132"/>
      <c r="JE54" s="132"/>
      <c r="JF54" s="132"/>
      <c r="JG54" s="132"/>
      <c r="JH54" s="132"/>
      <c r="JI54" s="132"/>
      <c r="JJ54" s="132"/>
      <c r="JK54" s="132"/>
      <c r="JL54" s="132"/>
      <c r="JM54" s="132"/>
      <c r="JN54" s="132"/>
      <c r="JO54" s="132"/>
      <c r="JP54" s="132"/>
      <c r="JQ54" s="132"/>
      <c r="JR54" s="132"/>
      <c r="JS54" s="132"/>
      <c r="JT54" s="132"/>
    </row>
    <row r="55" spans="1:280" s="142" customFormat="1" ht="154.94999999999999" customHeight="1" thickBot="1" x14ac:dyDescent="0.5">
      <c r="A55" s="291" t="s">
        <v>173</v>
      </c>
      <c r="B55" s="154"/>
      <c r="C55" s="323" t="s">
        <v>129</v>
      </c>
      <c r="D55" s="232"/>
      <c r="E55" s="258" t="s">
        <v>210</v>
      </c>
      <c r="F55" s="234"/>
      <c r="G55" s="253" t="s">
        <v>52</v>
      </c>
      <c r="H55" s="156"/>
      <c r="I55" s="261">
        <v>7</v>
      </c>
      <c r="J55" s="158"/>
      <c r="K55" s="255">
        <v>3</v>
      </c>
      <c r="L55" s="186"/>
      <c r="M55" s="361" t="s">
        <v>164</v>
      </c>
      <c r="N55" s="361" t="s">
        <v>164</v>
      </c>
      <c r="O55" s="361" t="s">
        <v>164</v>
      </c>
      <c r="P55" s="361" t="s">
        <v>164</v>
      </c>
      <c r="Q55" s="186"/>
      <c r="R55" s="372">
        <f>1/I55 * K55</f>
        <v>0.42857142857142855</v>
      </c>
      <c r="S55" s="372">
        <f t="shared" si="7"/>
        <v>0</v>
      </c>
      <c r="T55" s="379"/>
      <c r="U55" s="337"/>
      <c r="V55" s="398">
        <v>0.01</v>
      </c>
      <c r="W55" s="398">
        <f>IF(M55="OUI",0,IF(N55="OUI",0,IF(O55="OUI",0,IF(P55="OUI",V55,0))))</f>
        <v>0</v>
      </c>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2"/>
      <c r="CA55" s="132"/>
      <c r="CB55" s="132"/>
      <c r="CC55" s="132"/>
      <c r="CD55" s="132"/>
      <c r="CE55" s="132"/>
      <c r="CF55" s="132"/>
      <c r="CG55" s="132"/>
      <c r="CH55" s="132"/>
      <c r="CI55" s="132"/>
      <c r="CJ55" s="132"/>
      <c r="CK55" s="132"/>
      <c r="CL55" s="132"/>
      <c r="CM55" s="132"/>
      <c r="CN55" s="132"/>
      <c r="CO55" s="132"/>
      <c r="CP55" s="132"/>
      <c r="CQ55" s="132"/>
      <c r="CR55" s="132"/>
      <c r="CS55" s="132"/>
      <c r="CT55" s="132"/>
      <c r="CU55" s="132"/>
      <c r="CV55" s="132"/>
      <c r="CW55" s="132"/>
      <c r="CX55" s="132"/>
      <c r="CY55" s="132"/>
      <c r="CZ55" s="132"/>
      <c r="DA55" s="132"/>
      <c r="DB55" s="132"/>
      <c r="DC55" s="132"/>
      <c r="DD55" s="132"/>
      <c r="DE55" s="132"/>
      <c r="DF55" s="132"/>
      <c r="DG55" s="132"/>
      <c r="DH55" s="132"/>
      <c r="DI55" s="132"/>
      <c r="DJ55" s="132"/>
      <c r="DK55" s="132"/>
      <c r="DL55" s="132"/>
      <c r="DM55" s="132"/>
      <c r="DN55" s="132"/>
      <c r="DO55" s="132"/>
      <c r="DP55" s="132"/>
      <c r="DQ55" s="132"/>
      <c r="DR55" s="132"/>
      <c r="DS55" s="132"/>
      <c r="DT55" s="132"/>
      <c r="DU55" s="132"/>
      <c r="DV55" s="132"/>
      <c r="DW55" s="132"/>
      <c r="DX55" s="132"/>
      <c r="DY55" s="132"/>
      <c r="DZ55" s="132"/>
      <c r="EA55" s="132"/>
      <c r="EB55" s="132"/>
      <c r="EC55" s="132"/>
      <c r="ED55" s="132"/>
      <c r="EE55" s="132"/>
      <c r="EF55" s="132"/>
      <c r="EG55" s="132"/>
      <c r="EH55" s="132"/>
      <c r="EI55" s="132"/>
      <c r="EJ55" s="132"/>
      <c r="EK55" s="132"/>
      <c r="EL55" s="132"/>
      <c r="EM55" s="132"/>
      <c r="EN55" s="132"/>
      <c r="EO55" s="132"/>
      <c r="EP55" s="132"/>
      <c r="EQ55" s="132"/>
      <c r="ER55" s="132"/>
      <c r="ES55" s="132"/>
      <c r="ET55" s="132"/>
      <c r="EU55" s="132"/>
      <c r="EV55" s="132"/>
      <c r="EW55" s="132"/>
      <c r="EX55" s="132"/>
      <c r="EY55" s="132"/>
      <c r="EZ55" s="132"/>
      <c r="FA55" s="132"/>
      <c r="FB55" s="132"/>
      <c r="FC55" s="132"/>
      <c r="FD55" s="132"/>
      <c r="FE55" s="132"/>
      <c r="FF55" s="132"/>
      <c r="FG55" s="132"/>
      <c r="FH55" s="132"/>
      <c r="FI55" s="132"/>
      <c r="FJ55" s="132"/>
      <c r="FK55" s="132"/>
      <c r="FL55" s="132"/>
      <c r="FM55" s="132"/>
      <c r="FN55" s="132"/>
      <c r="FO55" s="132"/>
      <c r="FP55" s="132"/>
      <c r="FQ55" s="132"/>
      <c r="FR55" s="132"/>
      <c r="FS55" s="132"/>
      <c r="FT55" s="132"/>
      <c r="FU55" s="132"/>
      <c r="FV55" s="132"/>
      <c r="FW55" s="132"/>
      <c r="FX55" s="132"/>
      <c r="FY55" s="132"/>
      <c r="FZ55" s="132"/>
      <c r="GA55" s="132"/>
      <c r="GB55" s="132"/>
      <c r="GC55" s="132"/>
      <c r="GD55" s="132"/>
      <c r="GE55" s="132"/>
      <c r="GF55" s="132"/>
      <c r="GG55" s="132"/>
      <c r="GH55" s="132"/>
      <c r="GI55" s="132"/>
      <c r="GJ55" s="132"/>
      <c r="GK55" s="132"/>
      <c r="GL55" s="132"/>
      <c r="GM55" s="132"/>
      <c r="GN55" s="132"/>
      <c r="GO55" s="132"/>
      <c r="GP55" s="132"/>
      <c r="GQ55" s="132"/>
      <c r="GR55" s="132"/>
      <c r="GS55" s="132"/>
      <c r="GT55" s="132"/>
      <c r="GU55" s="132"/>
      <c r="GV55" s="132"/>
      <c r="GW55" s="132"/>
      <c r="GX55" s="132"/>
      <c r="GY55" s="132"/>
      <c r="GZ55" s="132"/>
      <c r="HA55" s="132"/>
      <c r="HB55" s="132"/>
      <c r="HC55" s="132"/>
      <c r="HD55" s="132"/>
      <c r="HE55" s="132"/>
      <c r="HF55" s="132"/>
      <c r="HG55" s="132"/>
      <c r="HH55" s="132"/>
      <c r="HI55" s="132"/>
      <c r="HJ55" s="132"/>
      <c r="HK55" s="132"/>
      <c r="HL55" s="132"/>
      <c r="HM55" s="132"/>
      <c r="HN55" s="132"/>
      <c r="HO55" s="132"/>
      <c r="HP55" s="132"/>
      <c r="HQ55" s="132"/>
      <c r="HR55" s="132"/>
      <c r="HS55" s="132"/>
      <c r="HT55" s="132"/>
      <c r="HU55" s="132"/>
      <c r="HV55" s="132"/>
      <c r="HW55" s="132"/>
      <c r="HX55" s="132"/>
      <c r="HY55" s="132"/>
      <c r="HZ55" s="132"/>
      <c r="IA55" s="132"/>
      <c r="IB55" s="132"/>
      <c r="IC55" s="132"/>
      <c r="ID55" s="132"/>
      <c r="IE55" s="132"/>
      <c r="IF55" s="132"/>
      <c r="IG55" s="132"/>
      <c r="IH55" s="132"/>
      <c r="II55" s="132"/>
      <c r="IJ55" s="132"/>
      <c r="IK55" s="132"/>
      <c r="IL55" s="132"/>
      <c r="IM55" s="132"/>
      <c r="IN55" s="132"/>
      <c r="IO55" s="132"/>
      <c r="IP55" s="132"/>
      <c r="IQ55" s="132"/>
      <c r="IR55" s="132"/>
      <c r="IS55" s="132"/>
      <c r="IT55" s="132"/>
      <c r="IU55" s="132"/>
      <c r="IV55" s="132"/>
      <c r="IW55" s="132"/>
      <c r="IX55" s="132"/>
      <c r="IY55" s="132"/>
      <c r="IZ55" s="132"/>
      <c r="JA55" s="132"/>
      <c r="JB55" s="132"/>
      <c r="JC55" s="132"/>
      <c r="JD55" s="132"/>
      <c r="JE55" s="132"/>
      <c r="JF55" s="132"/>
      <c r="JG55" s="132"/>
      <c r="JH55" s="132"/>
      <c r="JI55" s="132"/>
      <c r="JJ55" s="132"/>
      <c r="JK55" s="132"/>
      <c r="JL55" s="132"/>
      <c r="JM55" s="132"/>
      <c r="JN55" s="132"/>
      <c r="JO55" s="132"/>
      <c r="JP55" s="132"/>
      <c r="JQ55" s="132"/>
      <c r="JR55" s="132"/>
      <c r="JS55" s="132"/>
      <c r="JT55" s="132"/>
    </row>
    <row r="56" spans="1:280" s="145" customFormat="1" ht="34.950000000000003" customHeight="1" x14ac:dyDescent="0.45">
      <c r="A56" s="279"/>
      <c r="B56" s="335" t="s">
        <v>29</v>
      </c>
      <c r="C56" s="280"/>
      <c r="D56" s="281"/>
      <c r="E56" s="281"/>
      <c r="F56" s="282"/>
      <c r="G56" s="281"/>
      <c r="H56" s="283"/>
      <c r="I56" s="284"/>
      <c r="J56" s="285"/>
      <c r="K56" s="279"/>
      <c r="L56" s="186"/>
      <c r="M56" s="291"/>
      <c r="N56" s="291"/>
      <c r="O56" s="291"/>
      <c r="P56" s="291"/>
      <c r="Q56" s="186"/>
      <c r="R56" s="377"/>
      <c r="S56" s="377"/>
      <c r="T56" s="385"/>
      <c r="U56" s="337"/>
      <c r="V56" s="371"/>
      <c r="W56" s="371"/>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2"/>
      <c r="CA56" s="132"/>
      <c r="CB56" s="132"/>
      <c r="CC56" s="132"/>
      <c r="CD56" s="132"/>
      <c r="CE56" s="132"/>
      <c r="CF56" s="132"/>
      <c r="CG56" s="132"/>
      <c r="CH56" s="132"/>
      <c r="CI56" s="132"/>
      <c r="CJ56" s="132"/>
      <c r="CK56" s="132"/>
      <c r="CL56" s="132"/>
      <c r="CM56" s="132"/>
      <c r="CN56" s="132"/>
      <c r="CO56" s="132"/>
      <c r="CP56" s="132"/>
      <c r="CQ56" s="132"/>
      <c r="CR56" s="132"/>
      <c r="CS56" s="132"/>
      <c r="CT56" s="132"/>
      <c r="CU56" s="132"/>
      <c r="CV56" s="132"/>
      <c r="CW56" s="132"/>
      <c r="CX56" s="132"/>
      <c r="CY56" s="132"/>
      <c r="CZ56" s="132"/>
      <c r="DA56" s="132"/>
      <c r="DB56" s="132"/>
      <c r="DC56" s="132"/>
      <c r="DD56" s="132"/>
      <c r="DE56" s="132"/>
      <c r="DF56" s="132"/>
      <c r="DG56" s="132"/>
      <c r="DH56" s="132"/>
      <c r="DI56" s="132"/>
      <c r="DJ56" s="132"/>
      <c r="DK56" s="132"/>
      <c r="DL56" s="132"/>
      <c r="DM56" s="132"/>
      <c r="DN56" s="132"/>
      <c r="DO56" s="132"/>
      <c r="DP56" s="132"/>
      <c r="DQ56" s="132"/>
      <c r="DR56" s="132"/>
      <c r="DS56" s="132"/>
      <c r="DT56" s="132"/>
      <c r="DU56" s="132"/>
      <c r="DV56" s="132"/>
      <c r="DW56" s="132"/>
      <c r="DX56" s="132"/>
      <c r="DY56" s="132"/>
      <c r="DZ56" s="132"/>
      <c r="EA56" s="132"/>
      <c r="EB56" s="132"/>
      <c r="EC56" s="132"/>
      <c r="ED56" s="132"/>
      <c r="EE56" s="132"/>
      <c r="EF56" s="132"/>
      <c r="EG56" s="132"/>
      <c r="EH56" s="132"/>
      <c r="EI56" s="132"/>
      <c r="EJ56" s="132"/>
      <c r="EK56" s="132"/>
      <c r="EL56" s="132"/>
      <c r="EM56" s="132"/>
      <c r="EN56" s="132"/>
      <c r="EO56" s="132"/>
      <c r="EP56" s="132"/>
      <c r="EQ56" s="132"/>
      <c r="ER56" s="132"/>
      <c r="ES56" s="132"/>
      <c r="ET56" s="132"/>
      <c r="EU56" s="132"/>
      <c r="EV56" s="132"/>
      <c r="EW56" s="132"/>
      <c r="EX56" s="132"/>
      <c r="EY56" s="132"/>
      <c r="EZ56" s="132"/>
      <c r="FA56" s="132"/>
      <c r="FB56" s="132"/>
      <c r="FC56" s="132"/>
      <c r="FD56" s="132"/>
      <c r="FE56" s="132"/>
      <c r="FF56" s="132"/>
      <c r="FG56" s="132"/>
      <c r="FH56" s="132"/>
      <c r="FI56" s="132"/>
      <c r="FJ56" s="132"/>
      <c r="FK56" s="132"/>
      <c r="FL56" s="132"/>
      <c r="FM56" s="132"/>
      <c r="FN56" s="132"/>
      <c r="FO56" s="132"/>
      <c r="FP56" s="132"/>
      <c r="FQ56" s="132"/>
      <c r="FR56" s="132"/>
      <c r="FS56" s="132"/>
      <c r="FT56" s="132"/>
      <c r="FU56" s="132"/>
      <c r="FV56" s="132"/>
      <c r="FW56" s="132"/>
      <c r="FX56" s="132"/>
      <c r="FY56" s="132"/>
      <c r="FZ56" s="132"/>
      <c r="GA56" s="132"/>
      <c r="GB56" s="132"/>
      <c r="GC56" s="132"/>
      <c r="GD56" s="132"/>
      <c r="GE56" s="132"/>
      <c r="GF56" s="132"/>
      <c r="GG56" s="132"/>
      <c r="GH56" s="132"/>
      <c r="GI56" s="132"/>
      <c r="GJ56" s="132"/>
      <c r="GK56" s="132"/>
      <c r="GL56" s="132"/>
      <c r="GM56" s="132"/>
      <c r="GN56" s="132"/>
      <c r="GO56" s="132"/>
      <c r="GP56" s="132"/>
      <c r="GQ56" s="132"/>
      <c r="GR56" s="132"/>
      <c r="GS56" s="132"/>
      <c r="GT56" s="132"/>
      <c r="GU56" s="132"/>
      <c r="GV56" s="132"/>
      <c r="GW56" s="132"/>
      <c r="GX56" s="132"/>
      <c r="GY56" s="132"/>
      <c r="GZ56" s="132"/>
      <c r="HA56" s="132"/>
      <c r="HB56" s="132"/>
      <c r="HC56" s="132"/>
      <c r="HD56" s="132"/>
      <c r="HE56" s="132"/>
      <c r="HF56" s="132"/>
      <c r="HG56" s="132"/>
      <c r="HH56" s="132"/>
      <c r="HI56" s="132"/>
      <c r="HJ56" s="132"/>
      <c r="HK56" s="132"/>
      <c r="HL56" s="132"/>
      <c r="HM56" s="132"/>
      <c r="HN56" s="132"/>
      <c r="HO56" s="132"/>
      <c r="HP56" s="132"/>
      <c r="HQ56" s="132"/>
      <c r="HR56" s="132"/>
      <c r="HS56" s="132"/>
      <c r="HT56" s="132"/>
      <c r="HU56" s="132"/>
      <c r="HV56" s="132"/>
      <c r="HW56" s="132"/>
      <c r="HX56" s="132"/>
      <c r="HY56" s="132"/>
      <c r="HZ56" s="132"/>
      <c r="IA56" s="132"/>
      <c r="IB56" s="132"/>
      <c r="IC56" s="132"/>
      <c r="ID56" s="132"/>
      <c r="IE56" s="132"/>
      <c r="IF56" s="132"/>
      <c r="IG56" s="132"/>
      <c r="IH56" s="132"/>
      <c r="II56" s="132"/>
      <c r="IJ56" s="132"/>
      <c r="IK56" s="132"/>
      <c r="IL56" s="132"/>
      <c r="IM56" s="132"/>
      <c r="IN56" s="132"/>
      <c r="IO56" s="132"/>
      <c r="IP56" s="132"/>
      <c r="IQ56" s="132"/>
      <c r="IR56" s="132"/>
      <c r="IS56" s="132"/>
      <c r="IT56" s="132"/>
      <c r="IU56" s="132"/>
      <c r="IV56" s="132"/>
      <c r="IW56" s="132"/>
      <c r="IX56" s="132"/>
      <c r="IY56" s="132"/>
      <c r="IZ56" s="132"/>
      <c r="JA56" s="132"/>
      <c r="JB56" s="132"/>
      <c r="JC56" s="132"/>
      <c r="JD56" s="132"/>
      <c r="JE56" s="132"/>
      <c r="JF56" s="132"/>
      <c r="JG56" s="132"/>
      <c r="JH56" s="132"/>
      <c r="JI56" s="132"/>
      <c r="JJ56" s="132"/>
      <c r="JK56" s="132"/>
      <c r="JL56" s="132"/>
      <c r="JM56" s="132"/>
      <c r="JN56" s="132"/>
      <c r="JO56" s="132"/>
      <c r="JP56" s="132"/>
      <c r="JQ56" s="132"/>
      <c r="JR56" s="132"/>
      <c r="JS56" s="132"/>
      <c r="JT56" s="132"/>
    </row>
    <row r="57" spans="1:280" s="145" customFormat="1" ht="94.95" customHeight="1" x14ac:dyDescent="0.45">
      <c r="A57" s="279" t="s">
        <v>82</v>
      </c>
      <c r="B57" s="178"/>
      <c r="C57" s="327" t="s">
        <v>35</v>
      </c>
      <c r="D57" s="245"/>
      <c r="E57" s="251" t="s">
        <v>11</v>
      </c>
      <c r="F57" s="262"/>
      <c r="G57" s="247" t="s">
        <v>53</v>
      </c>
      <c r="H57" s="263"/>
      <c r="I57" s="264">
        <v>1</v>
      </c>
      <c r="J57" s="265"/>
      <c r="K57" s="214">
        <v>3</v>
      </c>
      <c r="L57" s="186"/>
      <c r="M57" s="357"/>
      <c r="N57" s="358" t="s">
        <v>164</v>
      </c>
      <c r="O57" s="358" t="s">
        <v>164</v>
      </c>
      <c r="P57" s="359" t="s">
        <v>164</v>
      </c>
      <c r="Q57" s="186"/>
      <c r="R57" s="372">
        <f>(1/I57)*K57</f>
        <v>3</v>
      </c>
      <c r="S57" s="372">
        <f t="shared" ref="S57:S60" si="8">IF(M57="OUI",0,IF(N57="OUI",(0.5*R57),IF(O57="OUI",(1*R57),IF(P57="OUI",(1*R57),0))))</f>
        <v>0</v>
      </c>
      <c r="T57" s="381"/>
      <c r="U57" s="337"/>
      <c r="V57" s="392">
        <v>0.01</v>
      </c>
      <c r="W57" s="393">
        <f>IF(M57="OUI",0,IF(N57="OUI",0,IF(O57="OUI",0,IF(P57="OUI",V57,0))))</f>
        <v>0</v>
      </c>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2"/>
      <c r="DV57" s="132"/>
      <c r="DW57" s="132"/>
      <c r="DX57" s="132"/>
      <c r="DY57" s="132"/>
      <c r="DZ57" s="132"/>
      <c r="EA57" s="132"/>
      <c r="EB57" s="132"/>
      <c r="EC57" s="132"/>
      <c r="ED57" s="132"/>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2"/>
      <c r="IP57" s="132"/>
      <c r="IQ57" s="132"/>
      <c r="IR57" s="132"/>
      <c r="IS57" s="132"/>
      <c r="IT57" s="132"/>
      <c r="IU57" s="132"/>
      <c r="IV57" s="132"/>
      <c r="IW57" s="132"/>
      <c r="IX57" s="132"/>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row>
    <row r="58" spans="1:280" s="145" customFormat="1" ht="94.95" customHeight="1" x14ac:dyDescent="0.45">
      <c r="A58" s="291" t="s">
        <v>83</v>
      </c>
      <c r="B58" s="154"/>
      <c r="C58" s="323" t="s">
        <v>36</v>
      </c>
      <c r="D58" s="232"/>
      <c r="E58" s="233" t="s">
        <v>11</v>
      </c>
      <c r="F58" s="266"/>
      <c r="G58" s="253" t="s">
        <v>53</v>
      </c>
      <c r="H58" s="267"/>
      <c r="I58" s="157">
        <v>1</v>
      </c>
      <c r="J58" s="268"/>
      <c r="K58" s="208">
        <v>4</v>
      </c>
      <c r="L58" s="186"/>
      <c r="M58" s="357"/>
      <c r="N58" s="358" t="s">
        <v>164</v>
      </c>
      <c r="O58" s="358" t="s">
        <v>164</v>
      </c>
      <c r="P58" s="359" t="s">
        <v>164</v>
      </c>
      <c r="Q58" s="186"/>
      <c r="R58" s="372">
        <f>(1/I58)*K58</f>
        <v>4</v>
      </c>
      <c r="S58" s="372">
        <f t="shared" si="8"/>
        <v>0</v>
      </c>
      <c r="T58" s="381"/>
      <c r="U58" s="337"/>
      <c r="V58" s="392">
        <v>2.8000000000000001E-2</v>
      </c>
      <c r="W58" s="393">
        <f>IF(M58="OUI",0,IF(N58="OUI",0,IF(O58="OUI",0,IF(P58="OUI",V58,0))))</f>
        <v>0</v>
      </c>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2"/>
      <c r="BR58" s="132"/>
      <c r="BS58" s="132"/>
      <c r="BT58" s="132"/>
      <c r="BU58" s="132"/>
      <c r="BV58" s="132"/>
      <c r="BW58" s="132"/>
      <c r="BX58" s="132"/>
      <c r="BY58" s="132"/>
      <c r="BZ58" s="132"/>
      <c r="CA58" s="132"/>
      <c r="CB58" s="132"/>
      <c r="CC58" s="132"/>
      <c r="CD58" s="132"/>
      <c r="CE58" s="132"/>
      <c r="CF58" s="132"/>
      <c r="CG58" s="132"/>
      <c r="CH58" s="132"/>
      <c r="CI58" s="132"/>
      <c r="CJ58" s="132"/>
      <c r="CK58" s="132"/>
      <c r="CL58" s="132"/>
      <c r="CM58" s="132"/>
      <c r="CN58" s="132"/>
      <c r="CO58" s="132"/>
      <c r="CP58" s="132"/>
      <c r="CQ58" s="132"/>
      <c r="CR58" s="132"/>
      <c r="CS58" s="132"/>
      <c r="CT58" s="132"/>
      <c r="CU58" s="132"/>
      <c r="CV58" s="132"/>
      <c r="CW58" s="132"/>
      <c r="CX58" s="132"/>
      <c r="CY58" s="132"/>
      <c r="CZ58" s="132"/>
      <c r="DA58" s="132"/>
      <c r="DB58" s="132"/>
      <c r="DC58" s="132"/>
      <c r="DD58" s="132"/>
      <c r="DE58" s="132"/>
      <c r="DF58" s="132"/>
      <c r="DG58" s="132"/>
      <c r="DH58" s="132"/>
      <c r="DI58" s="132"/>
      <c r="DJ58" s="132"/>
      <c r="DK58" s="132"/>
      <c r="DL58" s="132"/>
      <c r="DM58" s="132"/>
      <c r="DN58" s="132"/>
      <c r="DO58" s="132"/>
      <c r="DP58" s="132"/>
      <c r="DQ58" s="132"/>
      <c r="DR58" s="132"/>
      <c r="DS58" s="132"/>
      <c r="DT58" s="132"/>
      <c r="DU58" s="132"/>
      <c r="DV58" s="132"/>
      <c r="DW58" s="132"/>
      <c r="DX58" s="132"/>
      <c r="DY58" s="132"/>
      <c r="DZ58" s="132"/>
      <c r="EA58" s="132"/>
      <c r="EB58" s="132"/>
      <c r="EC58" s="132"/>
      <c r="ED58" s="132"/>
      <c r="EE58" s="132"/>
      <c r="EF58" s="132"/>
      <c r="EG58" s="132"/>
      <c r="EH58" s="132"/>
      <c r="EI58" s="132"/>
      <c r="EJ58" s="132"/>
      <c r="EK58" s="132"/>
      <c r="EL58" s="132"/>
      <c r="EM58" s="132"/>
      <c r="EN58" s="132"/>
      <c r="EO58" s="132"/>
      <c r="EP58" s="132"/>
      <c r="EQ58" s="132"/>
      <c r="ER58" s="132"/>
      <c r="ES58" s="132"/>
      <c r="ET58" s="132"/>
      <c r="EU58" s="132"/>
      <c r="EV58" s="132"/>
      <c r="EW58" s="132"/>
      <c r="EX58" s="132"/>
      <c r="EY58" s="132"/>
      <c r="EZ58" s="132"/>
      <c r="FA58" s="132"/>
      <c r="FB58" s="132"/>
      <c r="FC58" s="132"/>
      <c r="FD58" s="132"/>
      <c r="FE58" s="132"/>
      <c r="FF58" s="132"/>
      <c r="FG58" s="132"/>
      <c r="FH58" s="132"/>
      <c r="FI58" s="132"/>
      <c r="FJ58" s="132"/>
      <c r="FK58" s="132"/>
      <c r="FL58" s="132"/>
      <c r="FM58" s="132"/>
      <c r="FN58" s="132"/>
      <c r="FO58" s="132"/>
      <c r="FP58" s="132"/>
      <c r="FQ58" s="132"/>
      <c r="FR58" s="132"/>
      <c r="FS58" s="132"/>
      <c r="FT58" s="132"/>
      <c r="FU58" s="132"/>
      <c r="FV58" s="132"/>
      <c r="FW58" s="132"/>
      <c r="FX58" s="132"/>
      <c r="FY58" s="132"/>
      <c r="FZ58" s="132"/>
      <c r="GA58" s="132"/>
      <c r="GB58" s="132"/>
      <c r="GC58" s="132"/>
      <c r="GD58" s="132"/>
      <c r="GE58" s="132"/>
      <c r="GF58" s="132"/>
      <c r="GG58" s="132"/>
      <c r="GH58" s="132"/>
      <c r="GI58" s="132"/>
      <c r="GJ58" s="132"/>
      <c r="GK58" s="132"/>
      <c r="GL58" s="132"/>
      <c r="GM58" s="132"/>
      <c r="GN58" s="132"/>
      <c r="GO58" s="132"/>
      <c r="GP58" s="132"/>
      <c r="GQ58" s="132"/>
      <c r="GR58" s="132"/>
      <c r="GS58" s="132"/>
      <c r="GT58" s="132"/>
      <c r="GU58" s="132"/>
      <c r="GV58" s="132"/>
      <c r="GW58" s="132"/>
      <c r="GX58" s="132"/>
      <c r="GY58" s="132"/>
      <c r="GZ58" s="132"/>
      <c r="HA58" s="132"/>
      <c r="HB58" s="132"/>
      <c r="HC58" s="132"/>
      <c r="HD58" s="132"/>
      <c r="HE58" s="132"/>
      <c r="HF58" s="132"/>
      <c r="HG58" s="132"/>
      <c r="HH58" s="132"/>
      <c r="HI58" s="132"/>
      <c r="HJ58" s="132"/>
      <c r="HK58" s="132"/>
      <c r="HL58" s="132"/>
      <c r="HM58" s="132"/>
      <c r="HN58" s="132"/>
      <c r="HO58" s="132"/>
      <c r="HP58" s="132"/>
      <c r="HQ58" s="132"/>
      <c r="HR58" s="132"/>
      <c r="HS58" s="132"/>
      <c r="HT58" s="132"/>
      <c r="HU58" s="132"/>
      <c r="HV58" s="132"/>
      <c r="HW58" s="132"/>
      <c r="HX58" s="132"/>
      <c r="HY58" s="132"/>
      <c r="HZ58" s="132"/>
      <c r="IA58" s="132"/>
      <c r="IB58" s="132"/>
      <c r="IC58" s="132"/>
      <c r="ID58" s="132"/>
      <c r="IE58" s="132"/>
      <c r="IF58" s="132"/>
      <c r="IG58" s="132"/>
      <c r="IH58" s="132"/>
      <c r="II58" s="132"/>
      <c r="IJ58" s="132"/>
      <c r="IK58" s="132"/>
      <c r="IL58" s="132"/>
      <c r="IM58" s="132"/>
      <c r="IN58" s="132"/>
      <c r="IO58" s="132"/>
      <c r="IP58" s="132"/>
      <c r="IQ58" s="132"/>
      <c r="IR58" s="132"/>
      <c r="IS58" s="132"/>
      <c r="IT58" s="132"/>
      <c r="IU58" s="132"/>
      <c r="IV58" s="132"/>
      <c r="IW58" s="132"/>
      <c r="IX58" s="132"/>
      <c r="IY58" s="132"/>
      <c r="IZ58" s="132"/>
      <c r="JA58" s="132"/>
      <c r="JB58" s="132"/>
      <c r="JC58" s="132"/>
      <c r="JD58" s="132"/>
      <c r="JE58" s="132"/>
      <c r="JF58" s="132"/>
      <c r="JG58" s="132"/>
      <c r="JH58" s="132"/>
      <c r="JI58" s="132"/>
      <c r="JJ58" s="132"/>
      <c r="JK58" s="132"/>
      <c r="JL58" s="132"/>
      <c r="JM58" s="132"/>
      <c r="JN58" s="132"/>
      <c r="JO58" s="132"/>
      <c r="JP58" s="132"/>
      <c r="JQ58" s="132"/>
      <c r="JR58" s="132"/>
      <c r="JS58" s="132"/>
      <c r="JT58" s="132"/>
    </row>
    <row r="59" spans="1:280" s="136" customFormat="1" ht="94.95" customHeight="1" thickBot="1" x14ac:dyDescent="0.5">
      <c r="A59" s="291" t="s">
        <v>84</v>
      </c>
      <c r="B59" s="154"/>
      <c r="C59" s="323" t="s">
        <v>37</v>
      </c>
      <c r="D59" s="232"/>
      <c r="E59" s="233" t="s">
        <v>11</v>
      </c>
      <c r="F59" s="266"/>
      <c r="G59" s="253" t="s">
        <v>53</v>
      </c>
      <c r="H59" s="267"/>
      <c r="I59" s="157">
        <v>1</v>
      </c>
      <c r="J59" s="268"/>
      <c r="K59" s="255">
        <v>3</v>
      </c>
      <c r="L59" s="186"/>
      <c r="M59" s="357"/>
      <c r="N59" s="358" t="s">
        <v>164</v>
      </c>
      <c r="O59" s="358" t="s">
        <v>164</v>
      </c>
      <c r="P59" s="359" t="s">
        <v>164</v>
      </c>
      <c r="Q59" s="186"/>
      <c r="R59" s="372">
        <f>(1/I59)*K59</f>
        <v>3</v>
      </c>
      <c r="S59" s="372">
        <f t="shared" si="8"/>
        <v>0</v>
      </c>
      <c r="T59" s="381"/>
      <c r="U59" s="337"/>
      <c r="V59" s="392">
        <v>0.01</v>
      </c>
      <c r="W59" s="393">
        <f>IF(M59="OUI",0,IF(N59="OUI",0,IF(O59="OUI",0,IF(P59="OUI",V59,0))))</f>
        <v>0</v>
      </c>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2"/>
      <c r="BR59" s="132"/>
      <c r="BS59" s="132"/>
      <c r="BT59" s="132"/>
      <c r="BU59" s="132"/>
      <c r="BV59" s="132"/>
      <c r="BW59" s="132"/>
      <c r="BX59" s="132"/>
      <c r="BY59" s="132"/>
      <c r="BZ59" s="132"/>
      <c r="CA59" s="132"/>
      <c r="CB59" s="132"/>
      <c r="CC59" s="132"/>
      <c r="CD59" s="132"/>
      <c r="CE59" s="132"/>
      <c r="CF59" s="132"/>
      <c r="CG59" s="132"/>
      <c r="CH59" s="132"/>
      <c r="CI59" s="132"/>
      <c r="CJ59" s="132"/>
      <c r="CK59" s="132"/>
      <c r="CL59" s="132"/>
      <c r="CM59" s="132"/>
      <c r="CN59" s="132"/>
      <c r="CO59" s="132"/>
      <c r="CP59" s="132"/>
      <c r="CQ59" s="132"/>
      <c r="CR59" s="132"/>
      <c r="CS59" s="132"/>
      <c r="CT59" s="132"/>
      <c r="CU59" s="132"/>
      <c r="CV59" s="132"/>
      <c r="CW59" s="132"/>
      <c r="CX59" s="132"/>
      <c r="CY59" s="132"/>
      <c r="CZ59" s="132"/>
      <c r="DA59" s="132"/>
      <c r="DB59" s="132"/>
      <c r="DC59" s="132"/>
      <c r="DD59" s="132"/>
      <c r="DE59" s="132"/>
      <c r="DF59" s="132"/>
      <c r="DG59" s="132"/>
      <c r="DH59" s="132"/>
      <c r="DI59" s="132"/>
      <c r="DJ59" s="132"/>
      <c r="DK59" s="132"/>
      <c r="DL59" s="132"/>
      <c r="DM59" s="132"/>
      <c r="DN59" s="132"/>
      <c r="DO59" s="132"/>
      <c r="DP59" s="132"/>
      <c r="DQ59" s="132"/>
      <c r="DR59" s="132"/>
      <c r="DS59" s="132"/>
      <c r="DT59" s="132"/>
      <c r="DU59" s="132"/>
      <c r="DV59" s="132"/>
      <c r="DW59" s="132"/>
      <c r="DX59" s="132"/>
      <c r="DY59" s="132"/>
      <c r="DZ59" s="132"/>
      <c r="EA59" s="132"/>
      <c r="EB59" s="132"/>
      <c r="EC59" s="132"/>
      <c r="ED59" s="132"/>
      <c r="EE59" s="132"/>
      <c r="EF59" s="132"/>
      <c r="EG59" s="132"/>
      <c r="EH59" s="132"/>
      <c r="EI59" s="132"/>
      <c r="EJ59" s="132"/>
      <c r="EK59" s="132"/>
      <c r="EL59" s="132"/>
      <c r="EM59" s="132"/>
      <c r="EN59" s="132"/>
      <c r="EO59" s="132"/>
      <c r="EP59" s="132"/>
      <c r="EQ59" s="132"/>
      <c r="ER59" s="132"/>
      <c r="ES59" s="132"/>
      <c r="ET59" s="132"/>
      <c r="EU59" s="132"/>
      <c r="EV59" s="132"/>
      <c r="EW59" s="132"/>
      <c r="EX59" s="132"/>
      <c r="EY59" s="132"/>
      <c r="EZ59" s="132"/>
      <c r="FA59" s="132"/>
      <c r="FB59" s="132"/>
      <c r="FC59" s="132"/>
      <c r="FD59" s="132"/>
      <c r="FE59" s="132"/>
      <c r="FF59" s="132"/>
      <c r="FG59" s="132"/>
      <c r="FH59" s="132"/>
      <c r="FI59" s="132"/>
      <c r="FJ59" s="132"/>
      <c r="FK59" s="132"/>
      <c r="FL59" s="132"/>
      <c r="FM59" s="132"/>
      <c r="FN59" s="132"/>
      <c r="FO59" s="132"/>
      <c r="FP59" s="132"/>
      <c r="FQ59" s="132"/>
      <c r="FR59" s="132"/>
      <c r="FS59" s="132"/>
      <c r="FT59" s="132"/>
      <c r="FU59" s="132"/>
      <c r="FV59" s="132"/>
      <c r="FW59" s="132"/>
      <c r="FX59" s="132"/>
      <c r="FY59" s="132"/>
      <c r="FZ59" s="132"/>
      <c r="GA59" s="132"/>
      <c r="GB59" s="132"/>
      <c r="GC59" s="132"/>
      <c r="GD59" s="132"/>
      <c r="GE59" s="132"/>
      <c r="GF59" s="132"/>
      <c r="GG59" s="132"/>
      <c r="GH59" s="132"/>
      <c r="GI59" s="132"/>
      <c r="GJ59" s="132"/>
      <c r="GK59" s="132"/>
      <c r="GL59" s="132"/>
      <c r="GM59" s="132"/>
      <c r="GN59" s="132"/>
      <c r="GO59" s="132"/>
      <c r="GP59" s="132"/>
      <c r="GQ59" s="132"/>
      <c r="GR59" s="132"/>
      <c r="GS59" s="132"/>
      <c r="GT59" s="132"/>
      <c r="GU59" s="132"/>
      <c r="GV59" s="132"/>
      <c r="GW59" s="132"/>
      <c r="GX59" s="132"/>
      <c r="GY59" s="132"/>
      <c r="GZ59" s="132"/>
      <c r="HA59" s="132"/>
      <c r="HB59" s="132"/>
      <c r="HC59" s="132"/>
      <c r="HD59" s="132"/>
      <c r="HE59" s="132"/>
      <c r="HF59" s="132"/>
      <c r="HG59" s="132"/>
      <c r="HH59" s="132"/>
      <c r="HI59" s="132"/>
      <c r="HJ59" s="132"/>
      <c r="HK59" s="132"/>
      <c r="HL59" s="132"/>
      <c r="HM59" s="132"/>
      <c r="HN59" s="132"/>
      <c r="HO59" s="132"/>
      <c r="HP59" s="132"/>
      <c r="HQ59" s="132"/>
      <c r="HR59" s="132"/>
      <c r="HS59" s="132"/>
      <c r="HT59" s="132"/>
      <c r="HU59" s="132"/>
      <c r="HV59" s="132"/>
      <c r="HW59" s="132"/>
      <c r="HX59" s="132"/>
      <c r="HY59" s="132"/>
      <c r="HZ59" s="132"/>
      <c r="IA59" s="132"/>
      <c r="IB59" s="132"/>
      <c r="IC59" s="132"/>
      <c r="ID59" s="132"/>
      <c r="IE59" s="132"/>
      <c r="IF59" s="132"/>
      <c r="IG59" s="132"/>
      <c r="IH59" s="132"/>
      <c r="II59" s="132"/>
      <c r="IJ59" s="132"/>
      <c r="IK59" s="132"/>
      <c r="IL59" s="132"/>
      <c r="IM59" s="132"/>
      <c r="IN59" s="132"/>
      <c r="IO59" s="132"/>
      <c r="IP59" s="132"/>
      <c r="IQ59" s="132"/>
      <c r="IR59" s="132"/>
      <c r="IS59" s="132"/>
      <c r="IT59" s="132"/>
      <c r="IU59" s="132"/>
      <c r="IV59" s="132"/>
      <c r="IW59" s="132"/>
      <c r="IX59" s="132"/>
      <c r="IY59" s="132"/>
      <c r="IZ59" s="132"/>
      <c r="JA59" s="132"/>
      <c r="JB59" s="132"/>
      <c r="JC59" s="132"/>
      <c r="JD59" s="132"/>
      <c r="JE59" s="132"/>
      <c r="JF59" s="132"/>
      <c r="JG59" s="132"/>
      <c r="JH59" s="132"/>
      <c r="JI59" s="132"/>
      <c r="JJ59" s="132"/>
      <c r="JK59" s="132"/>
      <c r="JL59" s="132"/>
      <c r="JM59" s="132"/>
      <c r="JN59" s="132"/>
      <c r="JO59" s="132"/>
      <c r="JP59" s="132"/>
      <c r="JQ59" s="132"/>
      <c r="JR59" s="132"/>
      <c r="JS59" s="132"/>
      <c r="JT59" s="132"/>
    </row>
    <row r="60" spans="1:280" s="137" customFormat="1" ht="94.95" customHeight="1" thickBot="1" x14ac:dyDescent="0.5">
      <c r="A60" s="318" t="s">
        <v>117</v>
      </c>
      <c r="B60" s="150"/>
      <c r="C60" s="322" t="s">
        <v>38</v>
      </c>
      <c r="D60" s="227"/>
      <c r="E60" s="228" t="s">
        <v>11</v>
      </c>
      <c r="F60" s="229"/>
      <c r="G60" s="256" t="s">
        <v>134</v>
      </c>
      <c r="H60" s="151"/>
      <c r="I60" s="152">
        <v>1</v>
      </c>
      <c r="J60" s="153"/>
      <c r="K60" s="257">
        <v>2</v>
      </c>
      <c r="L60" s="186"/>
      <c r="M60" s="360"/>
      <c r="N60" s="361" t="s">
        <v>164</v>
      </c>
      <c r="O60" s="361" t="s">
        <v>164</v>
      </c>
      <c r="P60" s="362" t="s">
        <v>164</v>
      </c>
      <c r="Q60" s="186"/>
      <c r="R60" s="373">
        <f>(1/I60)*K60</f>
        <v>2</v>
      </c>
      <c r="S60" s="373">
        <f t="shared" si="8"/>
        <v>0</v>
      </c>
      <c r="T60" s="381"/>
      <c r="U60" s="337"/>
      <c r="V60" s="396">
        <v>6.0000000000000001E-3</v>
      </c>
      <c r="W60" s="397">
        <f>IF(M60="OUI",0,IF(N60="OUI",0,IF(O60="OUI",0,IF(P60="OUI",V60,0))))</f>
        <v>0</v>
      </c>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2"/>
      <c r="CM60" s="132"/>
      <c r="CN60" s="132"/>
      <c r="CO60" s="132"/>
      <c r="CP60" s="132"/>
      <c r="CQ60" s="132"/>
      <c r="CR60" s="132"/>
      <c r="CS60" s="132"/>
      <c r="CT60" s="132"/>
      <c r="CU60" s="132"/>
      <c r="CV60" s="132"/>
      <c r="CW60" s="132"/>
      <c r="CX60" s="132"/>
      <c r="CY60" s="132"/>
      <c r="CZ60" s="132"/>
      <c r="DA60" s="132"/>
      <c r="DB60" s="132"/>
      <c r="DC60" s="132"/>
      <c r="DD60" s="132"/>
      <c r="DE60" s="132"/>
      <c r="DF60" s="132"/>
      <c r="DG60" s="132"/>
      <c r="DH60" s="132"/>
      <c r="DI60" s="132"/>
      <c r="DJ60" s="132"/>
      <c r="DK60" s="132"/>
      <c r="DL60" s="132"/>
      <c r="DM60" s="132"/>
      <c r="DN60" s="132"/>
      <c r="DO60" s="132"/>
      <c r="DP60" s="132"/>
      <c r="DQ60" s="132"/>
      <c r="DR60" s="132"/>
      <c r="DS60" s="132"/>
      <c r="DT60" s="132"/>
      <c r="DU60" s="132"/>
      <c r="DV60" s="132"/>
      <c r="DW60" s="132"/>
      <c r="DX60" s="132"/>
      <c r="DY60" s="132"/>
      <c r="DZ60" s="132"/>
      <c r="EA60" s="132"/>
      <c r="EB60" s="132"/>
      <c r="EC60" s="132"/>
      <c r="ED60" s="132"/>
      <c r="EE60" s="132"/>
      <c r="EF60" s="132"/>
      <c r="EG60" s="132"/>
      <c r="EH60" s="132"/>
      <c r="EI60" s="132"/>
      <c r="EJ60" s="132"/>
      <c r="EK60" s="132"/>
      <c r="EL60" s="132"/>
      <c r="EM60" s="132"/>
      <c r="EN60" s="132"/>
      <c r="EO60" s="132"/>
      <c r="EP60" s="132"/>
      <c r="EQ60" s="132"/>
      <c r="ER60" s="132"/>
      <c r="ES60" s="132"/>
      <c r="ET60" s="132"/>
      <c r="EU60" s="132"/>
      <c r="EV60" s="132"/>
      <c r="EW60" s="132"/>
      <c r="EX60" s="132"/>
      <c r="EY60" s="132"/>
      <c r="EZ60" s="132"/>
      <c r="FA60" s="132"/>
      <c r="FB60" s="132"/>
      <c r="FC60" s="132"/>
      <c r="FD60" s="132"/>
      <c r="FE60" s="132"/>
      <c r="FF60" s="132"/>
      <c r="FG60" s="132"/>
      <c r="FH60" s="132"/>
      <c r="FI60" s="132"/>
      <c r="FJ60" s="132"/>
      <c r="FK60" s="132"/>
      <c r="FL60" s="132"/>
      <c r="FM60" s="132"/>
      <c r="FN60" s="132"/>
      <c r="FO60" s="132"/>
      <c r="FP60" s="132"/>
      <c r="FQ60" s="132"/>
      <c r="FR60" s="132"/>
      <c r="FS60" s="132"/>
      <c r="FT60" s="132"/>
      <c r="FU60" s="132"/>
      <c r="FV60" s="132"/>
      <c r="FW60" s="132"/>
      <c r="FX60" s="132"/>
      <c r="FY60" s="132"/>
      <c r="FZ60" s="132"/>
      <c r="GA60" s="132"/>
      <c r="GB60" s="132"/>
      <c r="GC60" s="132"/>
      <c r="GD60" s="132"/>
      <c r="GE60" s="132"/>
      <c r="GF60" s="132"/>
      <c r="GG60" s="132"/>
      <c r="GH60" s="132"/>
      <c r="GI60" s="132"/>
      <c r="GJ60" s="132"/>
      <c r="GK60" s="132"/>
      <c r="GL60" s="132"/>
      <c r="GM60" s="132"/>
      <c r="GN60" s="132"/>
      <c r="GO60" s="132"/>
      <c r="GP60" s="132"/>
      <c r="GQ60" s="132"/>
      <c r="GR60" s="132"/>
      <c r="GS60" s="132"/>
      <c r="GT60" s="132"/>
      <c r="GU60" s="132"/>
      <c r="GV60" s="132"/>
      <c r="GW60" s="132"/>
      <c r="GX60" s="132"/>
      <c r="GY60" s="132"/>
      <c r="GZ60" s="132"/>
      <c r="HA60" s="132"/>
      <c r="HB60" s="132"/>
      <c r="HC60" s="132"/>
      <c r="HD60" s="132"/>
      <c r="HE60" s="132"/>
      <c r="HF60" s="132"/>
      <c r="HG60" s="132"/>
      <c r="HH60" s="132"/>
      <c r="HI60" s="132"/>
      <c r="HJ60" s="132"/>
      <c r="HK60" s="132"/>
      <c r="HL60" s="132"/>
      <c r="HM60" s="132"/>
      <c r="HN60" s="132"/>
      <c r="HO60" s="132"/>
      <c r="HP60" s="132"/>
      <c r="HQ60" s="132"/>
      <c r="HR60" s="132"/>
      <c r="HS60" s="132"/>
      <c r="HT60" s="132"/>
      <c r="HU60" s="132"/>
      <c r="HV60" s="132"/>
      <c r="HW60" s="132"/>
      <c r="HX60" s="132"/>
      <c r="HY60" s="132"/>
      <c r="HZ60" s="132"/>
      <c r="IA60" s="132"/>
      <c r="IB60" s="132"/>
      <c r="IC60" s="132"/>
      <c r="ID60" s="132"/>
      <c r="IE60" s="132"/>
      <c r="IF60" s="132"/>
      <c r="IG60" s="132"/>
      <c r="IH60" s="132"/>
      <c r="II60" s="132"/>
      <c r="IJ60" s="132"/>
      <c r="IK60" s="132"/>
      <c r="IL60" s="132"/>
      <c r="IM60" s="132"/>
      <c r="IN60" s="132"/>
      <c r="IO60" s="132"/>
      <c r="IP60" s="132"/>
      <c r="IQ60" s="132"/>
      <c r="IR60" s="132"/>
      <c r="IS60" s="132"/>
      <c r="IT60" s="132"/>
      <c r="IU60" s="132"/>
      <c r="IV60" s="132"/>
      <c r="IW60" s="132"/>
      <c r="IX60" s="132"/>
      <c r="IY60" s="132"/>
      <c r="IZ60" s="132"/>
      <c r="JA60" s="132"/>
      <c r="JB60" s="132"/>
      <c r="JC60" s="132"/>
      <c r="JD60" s="132"/>
      <c r="JE60" s="132"/>
      <c r="JF60" s="132"/>
      <c r="JG60" s="132"/>
      <c r="JH60" s="132"/>
      <c r="JI60" s="132"/>
      <c r="JJ60" s="132"/>
      <c r="JK60" s="132"/>
      <c r="JL60" s="132"/>
      <c r="JM60" s="132"/>
      <c r="JN60" s="132"/>
      <c r="JO60" s="132"/>
      <c r="JP60" s="132"/>
      <c r="JQ60" s="132"/>
      <c r="JR60" s="132"/>
      <c r="JS60" s="132"/>
      <c r="JT60" s="132"/>
    </row>
    <row r="61" spans="1:280" s="141" customFormat="1" ht="34.950000000000003" customHeight="1" thickBot="1" x14ac:dyDescent="0.55000000000000004">
      <c r="A61" s="303"/>
      <c r="B61" s="333" t="s">
        <v>166</v>
      </c>
      <c r="C61" s="298"/>
      <c r="D61" s="298"/>
      <c r="E61" s="298"/>
      <c r="F61" s="299"/>
      <c r="G61" s="298"/>
      <c r="H61" s="300"/>
      <c r="I61" s="304"/>
      <c r="J61" s="301"/>
      <c r="K61" s="305"/>
      <c r="L61" s="186"/>
      <c r="M61" s="302"/>
      <c r="N61" s="302"/>
      <c r="O61" s="302"/>
      <c r="P61" s="302"/>
      <c r="Q61" s="186"/>
      <c r="R61" s="374"/>
      <c r="S61" s="374"/>
      <c r="T61" s="378">
        <f>SUM(S62:S63)</f>
        <v>0</v>
      </c>
      <c r="U61" s="337"/>
      <c r="V61" s="371"/>
      <c r="W61" s="371"/>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F61" s="132"/>
      <c r="BG61" s="132"/>
      <c r="BH61" s="132"/>
      <c r="BI61" s="132"/>
      <c r="BJ61" s="132"/>
      <c r="BK61" s="132"/>
      <c r="BL61" s="132"/>
      <c r="BM61" s="132"/>
      <c r="BN61" s="132"/>
      <c r="BO61" s="132"/>
      <c r="BP61" s="132"/>
      <c r="BQ61" s="132"/>
      <c r="BR61" s="132"/>
      <c r="BS61" s="132"/>
      <c r="BT61" s="132"/>
      <c r="BU61" s="132"/>
      <c r="BV61" s="132"/>
      <c r="BW61" s="132"/>
      <c r="BX61" s="132"/>
      <c r="BY61" s="132"/>
      <c r="BZ61" s="132"/>
      <c r="CA61" s="132"/>
      <c r="CB61" s="132"/>
      <c r="CC61" s="132"/>
      <c r="CD61" s="132"/>
      <c r="CE61" s="132"/>
      <c r="CF61" s="132"/>
      <c r="CG61" s="132"/>
      <c r="CH61" s="132"/>
      <c r="CI61" s="132"/>
      <c r="CJ61" s="132"/>
      <c r="CK61" s="132"/>
      <c r="CL61" s="132"/>
      <c r="CM61" s="132"/>
      <c r="CN61" s="132"/>
      <c r="CO61" s="132"/>
      <c r="CP61" s="132"/>
      <c r="CQ61" s="132"/>
      <c r="CR61" s="132"/>
      <c r="CS61" s="132"/>
      <c r="CT61" s="132"/>
      <c r="CU61" s="132"/>
      <c r="CV61" s="132"/>
      <c r="CW61" s="132"/>
      <c r="CX61" s="132"/>
      <c r="CY61" s="132"/>
      <c r="CZ61" s="132"/>
      <c r="DA61" s="132"/>
      <c r="DB61" s="132"/>
      <c r="DC61" s="132"/>
      <c r="DD61" s="132"/>
      <c r="DE61" s="132"/>
      <c r="DF61" s="132"/>
      <c r="DG61" s="132"/>
      <c r="DH61" s="132"/>
      <c r="DI61" s="132"/>
      <c r="DJ61" s="132"/>
      <c r="DK61" s="132"/>
      <c r="DL61" s="132"/>
      <c r="DM61" s="132"/>
      <c r="DN61" s="132"/>
      <c r="DO61" s="132"/>
      <c r="DP61" s="132"/>
      <c r="DQ61" s="132"/>
      <c r="DR61" s="132"/>
      <c r="DS61" s="132"/>
      <c r="DT61" s="132"/>
      <c r="DU61" s="132"/>
      <c r="DV61" s="132"/>
      <c r="DW61" s="132"/>
      <c r="DX61" s="132"/>
      <c r="DY61" s="132"/>
      <c r="DZ61" s="132"/>
      <c r="EA61" s="132"/>
      <c r="EB61" s="132"/>
      <c r="EC61" s="132"/>
      <c r="ED61" s="132"/>
      <c r="EE61" s="132"/>
      <c r="EF61" s="132"/>
      <c r="EG61" s="132"/>
      <c r="EH61" s="132"/>
      <c r="EI61" s="132"/>
      <c r="EJ61" s="132"/>
      <c r="EK61" s="132"/>
      <c r="EL61" s="132"/>
      <c r="EM61" s="132"/>
      <c r="EN61" s="132"/>
      <c r="EO61" s="132"/>
      <c r="EP61" s="132"/>
      <c r="EQ61" s="132"/>
      <c r="ER61" s="132"/>
      <c r="ES61" s="132"/>
      <c r="ET61" s="132"/>
      <c r="EU61" s="132"/>
      <c r="EV61" s="132"/>
      <c r="EW61" s="132"/>
      <c r="EX61" s="132"/>
      <c r="EY61" s="132"/>
      <c r="EZ61" s="132"/>
      <c r="FA61" s="132"/>
      <c r="FB61" s="132"/>
      <c r="FC61" s="132"/>
      <c r="FD61" s="132"/>
      <c r="FE61" s="132"/>
      <c r="FF61" s="132"/>
      <c r="FG61" s="132"/>
      <c r="FH61" s="132"/>
      <c r="FI61" s="132"/>
      <c r="FJ61" s="132"/>
      <c r="FK61" s="132"/>
      <c r="FL61" s="132"/>
      <c r="FM61" s="132"/>
      <c r="FN61" s="132"/>
      <c r="FO61" s="132"/>
      <c r="FP61" s="132"/>
      <c r="FQ61" s="132"/>
      <c r="FR61" s="132"/>
      <c r="FS61" s="132"/>
      <c r="FT61" s="132"/>
      <c r="FU61" s="132"/>
      <c r="FV61" s="132"/>
      <c r="FW61" s="132"/>
      <c r="FX61" s="132"/>
      <c r="FY61" s="132"/>
      <c r="FZ61" s="132"/>
      <c r="GA61" s="132"/>
      <c r="GB61" s="132"/>
      <c r="GC61" s="132"/>
      <c r="GD61" s="132"/>
      <c r="GE61" s="132"/>
      <c r="GF61" s="132"/>
      <c r="GG61" s="132"/>
      <c r="GH61" s="132"/>
      <c r="GI61" s="132"/>
      <c r="GJ61" s="132"/>
      <c r="GK61" s="132"/>
      <c r="GL61" s="132"/>
      <c r="GM61" s="132"/>
      <c r="GN61" s="132"/>
      <c r="GO61" s="132"/>
      <c r="GP61" s="132"/>
      <c r="GQ61" s="132"/>
      <c r="GR61" s="132"/>
      <c r="GS61" s="132"/>
      <c r="GT61" s="132"/>
      <c r="GU61" s="132"/>
      <c r="GV61" s="132"/>
      <c r="GW61" s="132"/>
      <c r="GX61" s="132"/>
      <c r="GY61" s="132"/>
      <c r="GZ61" s="132"/>
      <c r="HA61" s="132"/>
      <c r="HB61" s="132"/>
      <c r="HC61" s="132"/>
      <c r="HD61" s="132"/>
      <c r="HE61" s="132"/>
      <c r="HF61" s="132"/>
      <c r="HG61" s="132"/>
      <c r="HH61" s="132"/>
      <c r="HI61" s="132"/>
      <c r="HJ61" s="132"/>
      <c r="HK61" s="132"/>
      <c r="HL61" s="132"/>
      <c r="HM61" s="132"/>
      <c r="HN61" s="132"/>
      <c r="HO61" s="132"/>
      <c r="HP61" s="132"/>
      <c r="HQ61" s="132"/>
      <c r="HR61" s="132"/>
      <c r="HS61" s="132"/>
      <c r="HT61" s="132"/>
      <c r="HU61" s="132"/>
      <c r="HV61" s="132"/>
      <c r="HW61" s="132"/>
      <c r="HX61" s="132"/>
      <c r="HY61" s="132"/>
      <c r="HZ61" s="132"/>
      <c r="IA61" s="132"/>
      <c r="IB61" s="132"/>
      <c r="IC61" s="132"/>
      <c r="ID61" s="132"/>
      <c r="IE61" s="132"/>
      <c r="IF61" s="132"/>
      <c r="IG61" s="132"/>
      <c r="IH61" s="132"/>
      <c r="II61" s="132"/>
      <c r="IJ61" s="132"/>
      <c r="IK61" s="132"/>
      <c r="IL61" s="132"/>
      <c r="IM61" s="132"/>
      <c r="IN61" s="132"/>
      <c r="IO61" s="132"/>
      <c r="IP61" s="132"/>
      <c r="IQ61" s="132"/>
      <c r="IR61" s="132"/>
      <c r="IS61" s="132"/>
      <c r="IT61" s="132"/>
      <c r="IU61" s="132"/>
      <c r="IV61" s="132"/>
      <c r="IW61" s="132"/>
      <c r="IX61" s="132"/>
      <c r="IY61" s="132"/>
      <c r="IZ61" s="132"/>
      <c r="JA61" s="132"/>
      <c r="JB61" s="132"/>
      <c r="JC61" s="132"/>
      <c r="JD61" s="132"/>
      <c r="JE61" s="132"/>
      <c r="JF61" s="132"/>
      <c r="JG61" s="132"/>
      <c r="JH61" s="132"/>
      <c r="JI61" s="132"/>
      <c r="JJ61" s="132"/>
      <c r="JK61" s="132"/>
      <c r="JL61" s="132"/>
      <c r="JM61" s="132"/>
      <c r="JN61" s="132"/>
      <c r="JO61" s="132"/>
      <c r="JP61" s="132"/>
      <c r="JQ61" s="132"/>
      <c r="JR61" s="132"/>
      <c r="JS61" s="132"/>
      <c r="JT61" s="132"/>
    </row>
    <row r="62" spans="1:280" s="144" customFormat="1" ht="94.95" customHeight="1" x14ac:dyDescent="0.45">
      <c r="A62" s="291" t="s">
        <v>145</v>
      </c>
      <c r="B62" s="154"/>
      <c r="C62" s="280" t="s">
        <v>9</v>
      </c>
      <c r="D62" s="232"/>
      <c r="E62" s="258" t="s">
        <v>10</v>
      </c>
      <c r="F62" s="234"/>
      <c r="G62" s="235" t="s">
        <v>21</v>
      </c>
      <c r="H62" s="156"/>
      <c r="I62" s="269">
        <v>3</v>
      </c>
      <c r="J62" s="158"/>
      <c r="K62" s="260">
        <v>5</v>
      </c>
      <c r="L62" s="186"/>
      <c r="M62" s="358" t="s">
        <v>164</v>
      </c>
      <c r="N62" s="358" t="s">
        <v>164</v>
      </c>
      <c r="O62" s="358" t="s">
        <v>164</v>
      </c>
      <c r="P62" s="358" t="s">
        <v>164</v>
      </c>
      <c r="Q62" s="186"/>
      <c r="R62" s="372">
        <f>(1/I62)*K62</f>
        <v>1.6666666666666665</v>
      </c>
      <c r="S62" s="372">
        <f t="shared" ref="S62:S64" si="9">IF(M62="OUI",0,IF(N62="OUI",(0.5*R62),IF(O62="OUI",(1*R62),IF(P62="OUI",(1*R62),0))))</f>
        <v>0</v>
      </c>
      <c r="T62" s="381"/>
      <c r="U62" s="337"/>
      <c r="V62" s="393">
        <v>0.115</v>
      </c>
      <c r="W62" s="393">
        <f>IF(M62="OUI",0,IF(N62="OUI",0,IF(O62="OUI",0,IF(P62="OUI",V62,0))))</f>
        <v>0</v>
      </c>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32"/>
      <c r="BW62" s="132"/>
      <c r="BX62" s="132"/>
      <c r="BY62" s="132"/>
      <c r="BZ62" s="132"/>
      <c r="CA62" s="132"/>
      <c r="CB62" s="132"/>
      <c r="CC62" s="132"/>
      <c r="CD62" s="132"/>
      <c r="CE62" s="132"/>
      <c r="CF62" s="132"/>
      <c r="CG62" s="132"/>
      <c r="CH62" s="132"/>
      <c r="CI62" s="132"/>
      <c r="CJ62" s="132"/>
      <c r="CK62" s="132"/>
      <c r="CL62" s="132"/>
      <c r="CM62" s="132"/>
      <c r="CN62" s="132"/>
      <c r="CO62" s="132"/>
      <c r="CP62" s="132"/>
      <c r="CQ62" s="132"/>
      <c r="CR62" s="132"/>
      <c r="CS62" s="132"/>
      <c r="CT62" s="132"/>
      <c r="CU62" s="132"/>
      <c r="CV62" s="132"/>
      <c r="CW62" s="132"/>
      <c r="CX62" s="132"/>
      <c r="CY62" s="132"/>
      <c r="CZ62" s="132"/>
      <c r="DA62" s="132"/>
      <c r="DB62" s="132"/>
      <c r="DC62" s="132"/>
      <c r="DD62" s="132"/>
      <c r="DE62" s="132"/>
      <c r="DF62" s="132"/>
      <c r="DG62" s="132"/>
      <c r="DH62" s="132"/>
      <c r="DI62" s="132"/>
      <c r="DJ62" s="132"/>
      <c r="DK62" s="132"/>
      <c r="DL62" s="132"/>
      <c r="DM62" s="132"/>
      <c r="DN62" s="132"/>
      <c r="DO62" s="132"/>
      <c r="DP62" s="132"/>
      <c r="DQ62" s="132"/>
      <c r="DR62" s="132"/>
      <c r="DS62" s="132"/>
      <c r="DT62" s="132"/>
      <c r="DU62" s="132"/>
      <c r="DV62" s="132"/>
      <c r="DW62" s="132"/>
      <c r="DX62" s="132"/>
      <c r="DY62" s="132"/>
      <c r="DZ62" s="132"/>
      <c r="EA62" s="132"/>
      <c r="EB62" s="132"/>
      <c r="EC62" s="132"/>
      <c r="ED62" s="132"/>
      <c r="EE62" s="132"/>
      <c r="EF62" s="132"/>
      <c r="EG62" s="132"/>
      <c r="EH62" s="132"/>
      <c r="EI62" s="132"/>
      <c r="EJ62" s="132"/>
      <c r="EK62" s="132"/>
      <c r="EL62" s="132"/>
      <c r="EM62" s="132"/>
      <c r="EN62" s="132"/>
      <c r="EO62" s="132"/>
      <c r="EP62" s="132"/>
      <c r="EQ62" s="132"/>
      <c r="ER62" s="132"/>
      <c r="ES62" s="132"/>
      <c r="ET62" s="132"/>
      <c r="EU62" s="132"/>
      <c r="EV62" s="132"/>
      <c r="EW62" s="132"/>
      <c r="EX62" s="132"/>
      <c r="EY62" s="132"/>
      <c r="EZ62" s="132"/>
      <c r="FA62" s="132"/>
      <c r="FB62" s="132"/>
      <c r="FC62" s="132"/>
      <c r="FD62" s="132"/>
      <c r="FE62" s="132"/>
      <c r="FF62" s="132"/>
      <c r="FG62" s="132"/>
      <c r="FH62" s="132"/>
      <c r="FI62" s="132"/>
      <c r="FJ62" s="132"/>
      <c r="FK62" s="132"/>
      <c r="FL62" s="132"/>
      <c r="FM62" s="132"/>
      <c r="FN62" s="132"/>
      <c r="FO62" s="132"/>
      <c r="FP62" s="132"/>
      <c r="FQ62" s="132"/>
      <c r="FR62" s="132"/>
      <c r="FS62" s="132"/>
      <c r="FT62" s="132"/>
      <c r="FU62" s="132"/>
      <c r="FV62" s="132"/>
      <c r="FW62" s="132"/>
      <c r="FX62" s="132"/>
      <c r="FY62" s="132"/>
      <c r="FZ62" s="132"/>
      <c r="GA62" s="132"/>
      <c r="GB62" s="132"/>
      <c r="GC62" s="132"/>
      <c r="GD62" s="132"/>
      <c r="GE62" s="132"/>
      <c r="GF62" s="132"/>
      <c r="GG62" s="132"/>
      <c r="GH62" s="132"/>
      <c r="GI62" s="132"/>
      <c r="GJ62" s="132"/>
      <c r="GK62" s="132"/>
      <c r="GL62" s="132"/>
      <c r="GM62" s="132"/>
      <c r="GN62" s="132"/>
      <c r="GO62" s="132"/>
      <c r="GP62" s="132"/>
      <c r="GQ62" s="132"/>
      <c r="GR62" s="132"/>
      <c r="GS62" s="132"/>
      <c r="GT62" s="132"/>
      <c r="GU62" s="132"/>
      <c r="GV62" s="132"/>
      <c r="GW62" s="132"/>
      <c r="GX62" s="132"/>
      <c r="GY62" s="132"/>
      <c r="GZ62" s="132"/>
      <c r="HA62" s="132"/>
      <c r="HB62" s="132"/>
      <c r="HC62" s="132"/>
      <c r="HD62" s="132"/>
      <c r="HE62" s="132"/>
      <c r="HF62" s="132"/>
      <c r="HG62" s="132"/>
      <c r="HH62" s="132"/>
      <c r="HI62" s="132"/>
      <c r="HJ62" s="132"/>
      <c r="HK62" s="132"/>
      <c r="HL62" s="132"/>
      <c r="HM62" s="132"/>
      <c r="HN62" s="132"/>
      <c r="HO62" s="132"/>
      <c r="HP62" s="132"/>
      <c r="HQ62" s="132"/>
      <c r="HR62" s="132"/>
      <c r="HS62" s="132"/>
      <c r="HT62" s="132"/>
      <c r="HU62" s="132"/>
      <c r="HV62" s="132"/>
      <c r="HW62" s="132"/>
      <c r="HX62" s="132"/>
      <c r="HY62" s="132"/>
      <c r="HZ62" s="132"/>
      <c r="IA62" s="132"/>
      <c r="IB62" s="132"/>
      <c r="IC62" s="132"/>
      <c r="ID62" s="132"/>
      <c r="IE62" s="132"/>
      <c r="IF62" s="132"/>
      <c r="IG62" s="132"/>
      <c r="IH62" s="132"/>
      <c r="II62" s="132"/>
      <c r="IJ62" s="132"/>
      <c r="IK62" s="132"/>
      <c r="IL62" s="132"/>
      <c r="IM62" s="132"/>
      <c r="IN62" s="132"/>
      <c r="IO62" s="132"/>
      <c r="IP62" s="132"/>
      <c r="IQ62" s="132"/>
      <c r="IR62" s="132"/>
      <c r="IS62" s="132"/>
      <c r="IT62" s="132"/>
      <c r="IU62" s="132"/>
      <c r="IV62" s="132"/>
      <c r="IW62" s="132"/>
      <c r="IX62" s="132"/>
      <c r="IY62" s="132"/>
      <c r="IZ62" s="132"/>
      <c r="JA62" s="132"/>
      <c r="JB62" s="132"/>
      <c r="JC62" s="132"/>
      <c r="JD62" s="132"/>
      <c r="JE62" s="132"/>
      <c r="JF62" s="132"/>
      <c r="JG62" s="132"/>
      <c r="JH62" s="132"/>
      <c r="JI62" s="132"/>
      <c r="JJ62" s="132"/>
      <c r="JK62" s="132"/>
      <c r="JL62" s="132"/>
      <c r="JM62" s="132"/>
      <c r="JN62" s="132"/>
      <c r="JO62" s="132"/>
      <c r="JP62" s="132"/>
      <c r="JQ62" s="132"/>
      <c r="JR62" s="132"/>
      <c r="JS62" s="132"/>
      <c r="JT62" s="132"/>
    </row>
    <row r="63" spans="1:280" ht="94.95" customHeight="1" x14ac:dyDescent="0.45">
      <c r="A63" s="291" t="s">
        <v>174</v>
      </c>
      <c r="B63" s="154"/>
      <c r="C63" s="328" t="s">
        <v>18</v>
      </c>
      <c r="D63" s="232"/>
      <c r="E63" s="258"/>
      <c r="F63" s="234"/>
      <c r="G63" s="253" t="s">
        <v>20</v>
      </c>
      <c r="H63" s="156"/>
      <c r="I63" s="269">
        <v>3</v>
      </c>
      <c r="J63" s="158"/>
      <c r="K63" s="260">
        <v>5</v>
      </c>
      <c r="L63" s="186"/>
      <c r="M63" s="358" t="s">
        <v>164</v>
      </c>
      <c r="N63" s="358" t="s">
        <v>164</v>
      </c>
      <c r="O63" s="358" t="s">
        <v>164</v>
      </c>
      <c r="P63" s="358" t="s">
        <v>164</v>
      </c>
      <c r="Q63" s="186"/>
      <c r="R63" s="372">
        <f>(1/I63)*K63</f>
        <v>1.6666666666666665</v>
      </c>
      <c r="S63" s="372">
        <f t="shared" si="9"/>
        <v>0</v>
      </c>
      <c r="T63" s="386"/>
      <c r="U63" s="337"/>
      <c r="V63" s="393">
        <v>0.15</v>
      </c>
      <c r="W63" s="393">
        <f>IF(M63="OUI",0,IF(N63="OUI",0,IF(O63="OUI",0,IF(P63="OUI",V63,0))))</f>
        <v>0</v>
      </c>
      <c r="GX63" s="132"/>
      <c r="GY63" s="132"/>
      <c r="GZ63" s="132"/>
      <c r="HA63" s="132"/>
      <c r="HB63" s="132"/>
      <c r="HC63" s="132"/>
      <c r="HD63" s="132"/>
      <c r="HE63" s="132"/>
      <c r="HF63" s="132"/>
      <c r="HG63" s="132"/>
      <c r="HH63" s="132"/>
      <c r="HI63" s="132"/>
      <c r="HJ63" s="132"/>
      <c r="HK63" s="132"/>
      <c r="HL63" s="132"/>
      <c r="HM63" s="132"/>
      <c r="HN63" s="132"/>
      <c r="HO63" s="132"/>
      <c r="HP63" s="132"/>
      <c r="HQ63" s="132"/>
      <c r="HR63" s="132"/>
      <c r="HS63" s="132"/>
      <c r="HT63" s="132"/>
      <c r="HU63" s="132"/>
      <c r="HV63" s="132"/>
      <c r="HW63" s="132"/>
      <c r="HX63" s="132"/>
      <c r="HY63" s="132"/>
      <c r="HZ63" s="132"/>
      <c r="IA63" s="132"/>
      <c r="IB63" s="132"/>
      <c r="IC63" s="132"/>
      <c r="ID63" s="132"/>
      <c r="IE63" s="132"/>
      <c r="IF63" s="132"/>
      <c r="IG63" s="132"/>
      <c r="IH63" s="132"/>
      <c r="II63" s="132"/>
      <c r="IJ63" s="132"/>
      <c r="IK63" s="132"/>
      <c r="IL63" s="132"/>
      <c r="IM63" s="132"/>
      <c r="IN63" s="132"/>
      <c r="IO63" s="132"/>
      <c r="IP63" s="132"/>
      <c r="IQ63" s="132"/>
      <c r="IR63" s="132"/>
      <c r="IS63" s="132"/>
      <c r="IT63" s="132"/>
      <c r="IU63" s="132"/>
      <c r="IV63" s="132"/>
      <c r="IW63" s="132"/>
      <c r="IX63" s="132"/>
      <c r="IY63" s="132"/>
      <c r="IZ63" s="132"/>
      <c r="JA63" s="132"/>
      <c r="JB63" s="132"/>
      <c r="JC63" s="132"/>
      <c r="JD63" s="132"/>
      <c r="JE63" s="132"/>
      <c r="JF63" s="132"/>
      <c r="JG63" s="132"/>
      <c r="JH63" s="132"/>
      <c r="JI63" s="132"/>
      <c r="JJ63" s="132"/>
      <c r="JK63" s="132"/>
      <c r="JL63" s="132"/>
      <c r="JM63" s="132"/>
      <c r="JN63" s="132"/>
      <c r="JO63" s="132"/>
      <c r="JP63" s="132"/>
      <c r="JQ63" s="132"/>
      <c r="JR63" s="132"/>
      <c r="JS63" s="132"/>
      <c r="JT63" s="132"/>
    </row>
    <row r="64" spans="1:280" s="137" customFormat="1" ht="154.94999999999999" customHeight="1" thickBot="1" x14ac:dyDescent="0.5">
      <c r="A64" s="318" t="s">
        <v>151</v>
      </c>
      <c r="B64" s="150"/>
      <c r="C64" s="326" t="s">
        <v>172</v>
      </c>
      <c r="D64" s="227"/>
      <c r="E64" s="270" t="s">
        <v>178</v>
      </c>
      <c r="F64" s="229"/>
      <c r="G64" s="256" t="s">
        <v>171</v>
      </c>
      <c r="H64" s="151"/>
      <c r="I64" s="167">
        <v>2</v>
      </c>
      <c r="J64" s="153"/>
      <c r="K64" s="271">
        <v>5</v>
      </c>
      <c r="L64" s="186"/>
      <c r="M64" s="361" t="s">
        <v>164</v>
      </c>
      <c r="N64" s="361" t="s">
        <v>164</v>
      </c>
      <c r="O64" s="361" t="s">
        <v>164</v>
      </c>
      <c r="P64" s="361" t="s">
        <v>164</v>
      </c>
      <c r="Q64" s="186"/>
      <c r="R64" s="372">
        <f>(1/I64)*K64</f>
        <v>2.5</v>
      </c>
      <c r="S64" s="372">
        <f t="shared" si="9"/>
        <v>0</v>
      </c>
      <c r="T64" s="387"/>
      <c r="U64" s="337"/>
      <c r="V64" s="393">
        <v>9.6000000000000002E-2</v>
      </c>
      <c r="W64" s="393">
        <f>IF(M64="OUI",0,IF(N64="OUI",0,IF(O64="OUI",0,IF(P64="OUI",V64,0))))</f>
        <v>0</v>
      </c>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2"/>
      <c r="BD64" s="132"/>
      <c r="BE64" s="132"/>
      <c r="BF64" s="132"/>
      <c r="BG64" s="132"/>
      <c r="BH64" s="132"/>
      <c r="BI64" s="132"/>
      <c r="BJ64" s="132"/>
      <c r="BK64" s="132"/>
      <c r="BL64" s="132"/>
      <c r="BM64" s="132"/>
      <c r="BN64" s="132"/>
      <c r="BO64" s="132"/>
      <c r="BP64" s="132"/>
      <c r="BQ64" s="132"/>
      <c r="BR64" s="132"/>
      <c r="BS64" s="132"/>
      <c r="BT64" s="132"/>
      <c r="BU64" s="132"/>
      <c r="BV64" s="132"/>
      <c r="BW64" s="132"/>
      <c r="BX64" s="132"/>
      <c r="BY64" s="132"/>
      <c r="BZ64" s="132"/>
      <c r="CA64" s="132"/>
      <c r="CB64" s="132"/>
      <c r="CC64" s="132"/>
      <c r="CD64" s="132"/>
      <c r="CE64" s="132"/>
      <c r="CF64" s="132"/>
      <c r="CG64" s="132"/>
      <c r="CH64" s="132"/>
      <c r="CI64" s="132"/>
      <c r="CJ64" s="132"/>
      <c r="CK64" s="132"/>
      <c r="CL64" s="132"/>
      <c r="CM64" s="132"/>
      <c r="CN64" s="132"/>
      <c r="CO64" s="132"/>
      <c r="CP64" s="132"/>
      <c r="CQ64" s="132"/>
      <c r="CR64" s="132"/>
      <c r="CS64" s="132"/>
      <c r="CT64" s="132"/>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132"/>
      <c r="GB64" s="132"/>
      <c r="GC64" s="132"/>
      <c r="GD64" s="132"/>
      <c r="GE64" s="132"/>
      <c r="GF64" s="132"/>
      <c r="GG64" s="132"/>
      <c r="GH64" s="132"/>
      <c r="GI64" s="132"/>
      <c r="GJ64" s="132"/>
      <c r="GK64" s="132"/>
      <c r="GL64" s="132"/>
      <c r="GM64" s="132"/>
      <c r="GN64" s="132"/>
      <c r="GO64" s="132"/>
      <c r="GP64" s="132"/>
      <c r="GQ64" s="132"/>
      <c r="GR64" s="132"/>
      <c r="GS64" s="132"/>
      <c r="GT64" s="132"/>
      <c r="GU64" s="132"/>
      <c r="GV64" s="132"/>
      <c r="GW64" s="132"/>
      <c r="GX64" s="132"/>
      <c r="GY64" s="132"/>
      <c r="GZ64" s="132"/>
      <c r="HA64" s="132"/>
      <c r="HB64" s="132"/>
      <c r="HC64" s="132"/>
      <c r="HD64" s="132"/>
      <c r="HE64" s="132"/>
      <c r="HF64" s="132"/>
      <c r="HG64" s="132"/>
      <c r="HH64" s="132"/>
      <c r="HI64" s="132"/>
      <c r="HJ64" s="132"/>
      <c r="HK64" s="132"/>
      <c r="HL64" s="132"/>
      <c r="HM64" s="132"/>
      <c r="HN64" s="132"/>
      <c r="HO64" s="132"/>
      <c r="HP64" s="132"/>
      <c r="HQ64" s="132"/>
      <c r="HR64" s="132"/>
      <c r="HS64" s="132"/>
      <c r="HT64" s="132"/>
      <c r="HU64" s="132"/>
      <c r="HV64" s="132"/>
      <c r="HW64" s="132"/>
      <c r="HX64" s="132"/>
      <c r="HY64" s="132"/>
      <c r="HZ64" s="132"/>
      <c r="IA64" s="132"/>
      <c r="IB64" s="132"/>
      <c r="IC64" s="132"/>
      <c r="ID64" s="132"/>
      <c r="IE64" s="132"/>
      <c r="IF64" s="132"/>
      <c r="IG64" s="132"/>
      <c r="IH64" s="132"/>
      <c r="II64" s="132"/>
      <c r="IJ64" s="132"/>
      <c r="IK64" s="132"/>
      <c r="IL64" s="132"/>
      <c r="IM64" s="132"/>
      <c r="IN64" s="132"/>
      <c r="IO64" s="132"/>
      <c r="IP64" s="132"/>
      <c r="IQ64" s="132"/>
      <c r="IR64" s="132"/>
      <c r="IS64" s="132"/>
      <c r="IT64" s="132"/>
      <c r="IU64" s="132"/>
      <c r="IV64" s="132"/>
      <c r="IW64" s="132"/>
      <c r="IX64" s="132"/>
      <c r="IY64" s="132"/>
      <c r="IZ64" s="132"/>
      <c r="JA64" s="132"/>
      <c r="JB64" s="132"/>
      <c r="JC64" s="132"/>
      <c r="JD64" s="132"/>
      <c r="JE64" s="132"/>
      <c r="JF64" s="132"/>
      <c r="JG64" s="132"/>
      <c r="JH64" s="132"/>
      <c r="JI64" s="132"/>
      <c r="JJ64" s="132"/>
      <c r="JK64" s="132"/>
      <c r="JL64" s="132"/>
      <c r="JM64" s="132"/>
      <c r="JN64" s="132"/>
      <c r="JO64" s="132"/>
      <c r="JP64" s="132"/>
      <c r="JQ64" s="132"/>
      <c r="JR64" s="132"/>
      <c r="JS64" s="132"/>
      <c r="JT64" s="132"/>
    </row>
    <row r="65" spans="1:280" s="137" customFormat="1" ht="34.950000000000003" customHeight="1" x14ac:dyDescent="0.5">
      <c r="A65" s="314"/>
      <c r="B65" s="332" t="s">
        <v>130</v>
      </c>
      <c r="C65" s="298"/>
      <c r="D65" s="309"/>
      <c r="E65" s="309"/>
      <c r="F65" s="310"/>
      <c r="G65" s="315"/>
      <c r="H65" s="311"/>
      <c r="I65" s="316"/>
      <c r="J65" s="313"/>
      <c r="K65" s="314"/>
      <c r="L65" s="186"/>
      <c r="M65" s="302"/>
      <c r="N65" s="302"/>
      <c r="O65" s="302"/>
      <c r="P65" s="302"/>
      <c r="Q65" s="186"/>
      <c r="R65" s="374"/>
      <c r="S65" s="374"/>
      <c r="T65" s="388">
        <f>SUM(S66:S72)</f>
        <v>0</v>
      </c>
      <c r="U65" s="337"/>
      <c r="V65" s="371"/>
      <c r="W65" s="371"/>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2"/>
      <c r="BJ65" s="132"/>
      <c r="BK65" s="132"/>
      <c r="BL65" s="132"/>
      <c r="BM65" s="132"/>
      <c r="BN65" s="132"/>
      <c r="BO65" s="132"/>
      <c r="BP65" s="132"/>
      <c r="BQ65" s="132"/>
      <c r="BR65" s="132"/>
      <c r="BS65" s="132"/>
      <c r="BT65" s="132"/>
      <c r="BU65" s="132"/>
      <c r="BV65" s="132"/>
      <c r="BW65" s="132"/>
      <c r="BX65" s="132"/>
      <c r="BY65" s="132"/>
      <c r="BZ65" s="132"/>
      <c r="CA65" s="132"/>
      <c r="CB65" s="132"/>
      <c r="CC65" s="132"/>
      <c r="CD65" s="132"/>
      <c r="CE65" s="132"/>
      <c r="CF65" s="132"/>
      <c r="CG65" s="132"/>
      <c r="CH65" s="132"/>
      <c r="CI65" s="132"/>
      <c r="CJ65" s="132"/>
      <c r="CK65" s="132"/>
      <c r="CL65" s="132"/>
      <c r="CM65" s="132"/>
      <c r="CN65" s="132"/>
      <c r="CO65" s="132"/>
      <c r="CP65" s="132"/>
      <c r="CQ65" s="132"/>
      <c r="CR65" s="132"/>
      <c r="CS65" s="132"/>
      <c r="CT65" s="132"/>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132"/>
      <c r="GB65" s="132"/>
      <c r="GC65" s="132"/>
      <c r="GD65" s="132"/>
      <c r="GE65" s="132"/>
      <c r="GF65" s="132"/>
      <c r="GG65" s="132"/>
      <c r="GH65" s="132"/>
      <c r="GI65" s="132"/>
      <c r="GJ65" s="132"/>
      <c r="GK65" s="132"/>
      <c r="GL65" s="132"/>
      <c r="GM65" s="132"/>
      <c r="GN65" s="132"/>
      <c r="GO65" s="132"/>
      <c r="GP65" s="132"/>
      <c r="GQ65" s="132"/>
      <c r="GR65" s="132"/>
      <c r="GS65" s="132"/>
      <c r="GT65" s="132"/>
      <c r="GU65" s="132"/>
      <c r="GV65" s="132"/>
      <c r="GW65" s="132"/>
      <c r="GX65" s="132"/>
      <c r="GY65" s="132"/>
      <c r="GZ65" s="132"/>
      <c r="HA65" s="132"/>
      <c r="HB65" s="132"/>
      <c r="HC65" s="132"/>
      <c r="HD65" s="132"/>
      <c r="HE65" s="132"/>
      <c r="HF65" s="132"/>
      <c r="HG65" s="132"/>
      <c r="HH65" s="132"/>
      <c r="HI65" s="132"/>
      <c r="HJ65" s="132"/>
      <c r="HK65" s="132"/>
      <c r="HL65" s="132"/>
      <c r="HM65" s="132"/>
      <c r="HN65" s="132"/>
      <c r="HO65" s="132"/>
      <c r="HP65" s="132"/>
      <c r="HQ65" s="132"/>
      <c r="HR65" s="132"/>
      <c r="HS65" s="132"/>
      <c r="HT65" s="132"/>
      <c r="HU65" s="132"/>
      <c r="HV65" s="132"/>
      <c r="HW65" s="132"/>
      <c r="HX65" s="132"/>
      <c r="HY65" s="132"/>
      <c r="HZ65" s="132"/>
      <c r="IA65" s="132"/>
      <c r="IB65" s="132"/>
      <c r="IC65" s="132"/>
      <c r="ID65" s="132"/>
      <c r="IE65" s="132"/>
      <c r="IF65" s="132"/>
      <c r="IG65" s="132"/>
      <c r="IH65" s="132"/>
      <c r="II65" s="132"/>
      <c r="IJ65" s="132"/>
      <c r="IK65" s="132"/>
      <c r="IL65" s="132"/>
      <c r="IM65" s="132"/>
      <c r="IN65" s="132"/>
      <c r="IO65" s="132"/>
      <c r="IP65" s="132"/>
      <c r="IQ65" s="132"/>
      <c r="IR65" s="132"/>
      <c r="IS65" s="132"/>
      <c r="IT65" s="132"/>
      <c r="IU65" s="132"/>
      <c r="IV65" s="132"/>
      <c r="IW65" s="132"/>
      <c r="IX65" s="132"/>
      <c r="IY65" s="132"/>
      <c r="IZ65" s="132"/>
      <c r="JA65" s="132"/>
      <c r="JB65" s="132"/>
      <c r="JC65" s="132"/>
      <c r="JD65" s="132"/>
      <c r="JE65" s="132"/>
      <c r="JF65" s="132"/>
      <c r="JG65" s="132"/>
      <c r="JH65" s="132"/>
      <c r="JI65" s="132"/>
      <c r="JJ65" s="132"/>
      <c r="JK65" s="132"/>
      <c r="JL65" s="132"/>
      <c r="JM65" s="132"/>
      <c r="JN65" s="132"/>
      <c r="JO65" s="132"/>
      <c r="JP65" s="132"/>
      <c r="JQ65" s="132"/>
      <c r="JR65" s="132"/>
      <c r="JS65" s="132"/>
      <c r="JT65" s="132"/>
    </row>
    <row r="66" spans="1:280" s="137" customFormat="1" ht="94.95" customHeight="1" x14ac:dyDescent="0.45">
      <c r="A66" s="319" t="s">
        <v>152</v>
      </c>
      <c r="B66" s="272"/>
      <c r="C66" s="329" t="s">
        <v>135</v>
      </c>
      <c r="D66" s="234"/>
      <c r="E66" s="273" t="s">
        <v>144</v>
      </c>
      <c r="F66" s="234"/>
      <c r="G66" s="235" t="s">
        <v>119</v>
      </c>
      <c r="H66" s="274"/>
      <c r="I66" s="275">
        <v>2</v>
      </c>
      <c r="J66" s="276"/>
      <c r="K66" s="255">
        <v>3</v>
      </c>
      <c r="L66" s="186"/>
      <c r="M66" s="358" t="s">
        <v>164</v>
      </c>
      <c r="N66" s="358" t="s">
        <v>164</v>
      </c>
      <c r="O66" s="358" t="s">
        <v>164</v>
      </c>
      <c r="P66" s="358" t="s">
        <v>164</v>
      </c>
      <c r="Q66" s="186"/>
      <c r="R66" s="372">
        <f t="shared" ref="R66:R72" si="10">(1/I66)*K66</f>
        <v>1.5</v>
      </c>
      <c r="S66" s="372">
        <f t="shared" ref="S66:S72" si="11">IF(M66="OUI",0,IF(N66="OUI",(0.5*R66),IF(O66="OUI",(1*R66),IF(P66="OUI",(1*R66),0))))</f>
        <v>0</v>
      </c>
      <c r="T66" s="381"/>
      <c r="U66" s="337"/>
      <c r="V66" s="393" t="s">
        <v>11</v>
      </c>
      <c r="W66" s="393" t="s">
        <v>11</v>
      </c>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2"/>
      <c r="BR66" s="132"/>
      <c r="BS66" s="132"/>
      <c r="BT66" s="132"/>
      <c r="BU66" s="132"/>
      <c r="BV66" s="132"/>
      <c r="BW66" s="132"/>
      <c r="BX66" s="132"/>
      <c r="BY66" s="132"/>
      <c r="BZ66" s="132"/>
      <c r="CA66" s="132"/>
      <c r="CB66" s="132"/>
      <c r="CC66" s="132"/>
      <c r="CD66" s="132"/>
      <c r="CE66" s="132"/>
      <c r="CF66" s="132"/>
      <c r="CG66" s="132"/>
      <c r="CH66" s="132"/>
      <c r="CI66" s="132"/>
      <c r="CJ66" s="132"/>
      <c r="CK66" s="132"/>
      <c r="CL66" s="132"/>
      <c r="CM66" s="132"/>
      <c r="CN66" s="132"/>
      <c r="CO66" s="132"/>
      <c r="CP66" s="132"/>
      <c r="CQ66" s="132"/>
      <c r="CR66" s="132"/>
      <c r="CS66" s="132"/>
      <c r="CT66" s="132"/>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132"/>
      <c r="GB66" s="132"/>
      <c r="GC66" s="132"/>
      <c r="GD66" s="132"/>
      <c r="GE66" s="132"/>
      <c r="GF66" s="132"/>
      <c r="GG66" s="132"/>
      <c r="GH66" s="132"/>
      <c r="GI66" s="132"/>
      <c r="GJ66" s="132"/>
      <c r="GK66" s="132"/>
      <c r="GL66" s="132"/>
      <c r="GM66" s="132"/>
      <c r="GN66" s="132"/>
      <c r="GO66" s="132"/>
      <c r="GP66" s="132"/>
      <c r="GQ66" s="132"/>
      <c r="GR66" s="132"/>
      <c r="GS66" s="132"/>
      <c r="GT66" s="132"/>
      <c r="GU66" s="132"/>
      <c r="GV66" s="132"/>
      <c r="GW66" s="132"/>
      <c r="GX66" s="132"/>
      <c r="GY66" s="132"/>
      <c r="GZ66" s="132"/>
      <c r="HA66" s="132"/>
      <c r="HB66" s="132"/>
      <c r="HC66" s="132"/>
      <c r="HD66" s="132"/>
      <c r="HE66" s="132"/>
      <c r="HF66" s="132"/>
      <c r="HG66" s="132"/>
      <c r="HH66" s="132"/>
      <c r="HI66" s="132"/>
      <c r="HJ66" s="132"/>
      <c r="HK66" s="132"/>
      <c r="HL66" s="132"/>
      <c r="HM66" s="132"/>
      <c r="HN66" s="132"/>
      <c r="HO66" s="132"/>
      <c r="HP66" s="132"/>
      <c r="HQ66" s="132"/>
      <c r="HR66" s="132"/>
      <c r="HS66" s="132"/>
      <c r="HT66" s="132"/>
      <c r="HU66" s="132"/>
      <c r="HV66" s="132"/>
      <c r="HW66" s="132"/>
      <c r="HX66" s="132"/>
      <c r="HY66" s="132"/>
      <c r="HZ66" s="132"/>
      <c r="IA66" s="132"/>
      <c r="IB66" s="132"/>
      <c r="IC66" s="132"/>
      <c r="ID66" s="132"/>
      <c r="IE66" s="132"/>
      <c r="IF66" s="132"/>
      <c r="IG66" s="132"/>
      <c r="IH66" s="132"/>
      <c r="II66" s="132"/>
      <c r="IJ66" s="132"/>
      <c r="IK66" s="132"/>
      <c r="IL66" s="132"/>
      <c r="IM66" s="132"/>
      <c r="IN66" s="132"/>
      <c r="IO66" s="132"/>
      <c r="IP66" s="132"/>
      <c r="IQ66" s="132"/>
      <c r="IR66" s="132"/>
      <c r="IS66" s="132"/>
      <c r="IT66" s="132"/>
      <c r="IU66" s="132"/>
      <c r="IV66" s="132"/>
      <c r="IW66" s="132"/>
      <c r="IX66" s="132"/>
      <c r="IY66" s="132"/>
      <c r="IZ66" s="132"/>
      <c r="JA66" s="132"/>
      <c r="JB66" s="132"/>
      <c r="JC66" s="132"/>
      <c r="JD66" s="132"/>
      <c r="JE66" s="132"/>
      <c r="JF66" s="132"/>
      <c r="JG66" s="132"/>
      <c r="JH66" s="132"/>
      <c r="JI66" s="132"/>
      <c r="JJ66" s="132"/>
      <c r="JK66" s="132"/>
      <c r="JL66" s="132"/>
      <c r="JM66" s="132"/>
      <c r="JN66" s="132"/>
      <c r="JO66" s="132"/>
      <c r="JP66" s="132"/>
      <c r="JQ66" s="132"/>
      <c r="JR66" s="132"/>
      <c r="JS66" s="132"/>
      <c r="JT66" s="132"/>
    </row>
    <row r="67" spans="1:280" s="142" customFormat="1" ht="94.95" customHeight="1" thickBot="1" x14ac:dyDescent="0.5">
      <c r="A67" s="319" t="s">
        <v>153</v>
      </c>
      <c r="B67" s="272"/>
      <c r="C67" s="323" t="s">
        <v>118</v>
      </c>
      <c r="D67" s="234"/>
      <c r="E67" s="273" t="s">
        <v>160</v>
      </c>
      <c r="F67" s="234"/>
      <c r="G67" s="235" t="s">
        <v>119</v>
      </c>
      <c r="H67" s="274"/>
      <c r="I67" s="275">
        <v>2</v>
      </c>
      <c r="J67" s="276"/>
      <c r="K67" s="255">
        <v>3</v>
      </c>
      <c r="L67" s="186"/>
      <c r="M67" s="361" t="s">
        <v>164</v>
      </c>
      <c r="N67" s="361" t="s">
        <v>164</v>
      </c>
      <c r="O67" s="361" t="s">
        <v>164</v>
      </c>
      <c r="P67" s="361" t="s">
        <v>164</v>
      </c>
      <c r="Q67" s="186"/>
      <c r="R67" s="372">
        <f t="shared" si="10"/>
        <v>1.5</v>
      </c>
      <c r="S67" s="372">
        <f t="shared" si="11"/>
        <v>0</v>
      </c>
      <c r="T67" s="384"/>
      <c r="U67" s="337"/>
      <c r="V67" s="393" t="s">
        <v>11</v>
      </c>
      <c r="W67" s="393" t="s">
        <v>11</v>
      </c>
      <c r="X67" s="461"/>
      <c r="Y67" s="461"/>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c r="BW67" s="132"/>
      <c r="BX67" s="132"/>
      <c r="BY67" s="132"/>
      <c r="BZ67" s="132"/>
      <c r="CA67" s="132"/>
      <c r="CB67" s="132"/>
      <c r="CC67" s="132"/>
      <c r="CD67" s="132"/>
      <c r="CE67" s="132"/>
      <c r="CF67" s="132"/>
      <c r="CG67" s="132"/>
      <c r="CH67" s="132"/>
      <c r="CI67" s="132"/>
      <c r="CJ67" s="132"/>
      <c r="CK67" s="132"/>
      <c r="CL67" s="132"/>
      <c r="CM67" s="132"/>
      <c r="CN67" s="132"/>
      <c r="CO67" s="132"/>
      <c r="CP67" s="132"/>
      <c r="CQ67" s="132"/>
      <c r="CR67" s="132"/>
      <c r="CS67" s="132"/>
      <c r="CT67" s="132"/>
      <c r="CU67" s="132"/>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132"/>
      <c r="GB67" s="132"/>
      <c r="GC67" s="132"/>
      <c r="GD67" s="132"/>
      <c r="GE67" s="132"/>
      <c r="GF67" s="132"/>
      <c r="GG67" s="132"/>
      <c r="GH67" s="132"/>
      <c r="GI67" s="132"/>
      <c r="GJ67" s="132"/>
      <c r="GK67" s="132"/>
      <c r="GL67" s="132"/>
      <c r="GM67" s="132"/>
      <c r="GN67" s="132"/>
      <c r="GO67" s="132"/>
      <c r="GP67" s="132"/>
      <c r="GQ67" s="132"/>
      <c r="GR67" s="132"/>
      <c r="GS67" s="132"/>
      <c r="GT67" s="132"/>
      <c r="GU67" s="132"/>
      <c r="GV67" s="132"/>
      <c r="GW67" s="132"/>
      <c r="GX67" s="132"/>
      <c r="GY67" s="132"/>
      <c r="GZ67" s="132"/>
      <c r="HA67" s="132"/>
      <c r="HB67" s="132"/>
      <c r="HC67" s="132"/>
      <c r="HD67" s="132"/>
      <c r="HE67" s="132"/>
      <c r="HF67" s="132"/>
      <c r="HG67" s="132"/>
      <c r="HH67" s="132"/>
      <c r="HI67" s="132"/>
      <c r="HJ67" s="132"/>
      <c r="HK67" s="132"/>
      <c r="HL67" s="132"/>
      <c r="HM67" s="132"/>
      <c r="HN67" s="132"/>
      <c r="HO67" s="132"/>
      <c r="HP67" s="132"/>
      <c r="HQ67" s="132"/>
      <c r="HR67" s="132"/>
      <c r="HS67" s="132"/>
      <c r="HT67" s="132"/>
      <c r="HU67" s="132"/>
      <c r="HV67" s="132"/>
      <c r="HW67" s="132"/>
      <c r="HX67" s="132"/>
      <c r="HY67" s="132"/>
      <c r="HZ67" s="132"/>
      <c r="IA67" s="132"/>
      <c r="IB67" s="132"/>
      <c r="IC67" s="132"/>
      <c r="ID67" s="132"/>
      <c r="IE67" s="132"/>
      <c r="IF67" s="132"/>
      <c r="IG67" s="132"/>
      <c r="IH67" s="132"/>
      <c r="II67" s="132"/>
      <c r="IJ67" s="132"/>
      <c r="IK67" s="132"/>
      <c r="IL67" s="132"/>
      <c r="IM67" s="132"/>
      <c r="IN67" s="132"/>
      <c r="IO67" s="132"/>
      <c r="IP67" s="132"/>
      <c r="IQ67" s="132"/>
      <c r="IR67" s="132"/>
      <c r="IS67" s="132"/>
      <c r="IT67" s="132"/>
      <c r="IU67" s="132"/>
      <c r="IV67" s="132"/>
      <c r="IW67" s="132"/>
      <c r="IX67" s="132"/>
      <c r="IY67" s="132"/>
      <c r="IZ67" s="132"/>
      <c r="JA67" s="132"/>
      <c r="JB67" s="132"/>
      <c r="JC67" s="132"/>
      <c r="JD67" s="132"/>
      <c r="JE67" s="132"/>
      <c r="JF67" s="132"/>
      <c r="JG67" s="132"/>
      <c r="JH67" s="132"/>
      <c r="JI67" s="132"/>
      <c r="JJ67" s="132"/>
      <c r="JK67" s="132"/>
      <c r="JL67" s="132"/>
      <c r="JM67" s="132"/>
      <c r="JN67" s="132"/>
      <c r="JO67" s="132"/>
      <c r="JP67" s="132"/>
      <c r="JQ67" s="132"/>
      <c r="JR67" s="132"/>
      <c r="JS67" s="132"/>
      <c r="JT67" s="132"/>
    </row>
    <row r="68" spans="1:280" s="148" customFormat="1" ht="25.05" customHeight="1" x14ac:dyDescent="0.45">
      <c r="A68" s="181"/>
      <c r="B68" s="334" t="s">
        <v>147</v>
      </c>
      <c r="C68" s="244"/>
      <c r="D68" s="248"/>
      <c r="E68" s="248"/>
      <c r="F68" s="249"/>
      <c r="G68" s="248"/>
      <c r="H68" s="182"/>
      <c r="I68" s="183"/>
      <c r="J68" s="184"/>
      <c r="K68" s="181"/>
      <c r="L68" s="200"/>
      <c r="M68" s="181"/>
      <c r="N68" s="181"/>
      <c r="O68" s="181"/>
      <c r="P68" s="181"/>
      <c r="Q68" s="200"/>
      <c r="R68" s="377"/>
      <c r="S68" s="377"/>
      <c r="T68" s="389"/>
      <c r="U68" s="394"/>
      <c r="V68" s="395"/>
      <c r="W68" s="391"/>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132"/>
      <c r="BM68" s="132"/>
      <c r="BN68" s="132"/>
      <c r="BO68" s="132"/>
      <c r="BP68" s="132"/>
      <c r="BQ68" s="132"/>
      <c r="BR68" s="132"/>
      <c r="BS68" s="132"/>
      <c r="BT68" s="132"/>
      <c r="BU68" s="132"/>
      <c r="BV68" s="132"/>
      <c r="BW68" s="132"/>
      <c r="BX68" s="132"/>
      <c r="BY68" s="132"/>
      <c r="BZ68" s="132"/>
      <c r="CA68" s="132"/>
      <c r="CB68" s="132"/>
      <c r="CC68" s="132"/>
      <c r="CD68" s="132"/>
      <c r="CE68" s="132"/>
      <c r="CF68" s="132"/>
      <c r="CG68" s="132"/>
      <c r="CH68" s="132"/>
      <c r="CI68" s="132"/>
      <c r="CJ68" s="132"/>
      <c r="CK68" s="132"/>
      <c r="CL68" s="132"/>
      <c r="CM68" s="132"/>
      <c r="CN68" s="132"/>
      <c r="CO68" s="132"/>
      <c r="CP68" s="132"/>
      <c r="CQ68" s="132"/>
      <c r="CR68" s="132"/>
      <c r="CS68" s="132"/>
      <c r="CT68" s="132"/>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132"/>
      <c r="GB68" s="132"/>
      <c r="GC68" s="132"/>
      <c r="GD68" s="132"/>
      <c r="GE68" s="132"/>
      <c r="GF68" s="132"/>
      <c r="GG68" s="132"/>
      <c r="GH68" s="132"/>
      <c r="GI68" s="132"/>
      <c r="GJ68" s="132"/>
      <c r="GK68" s="132"/>
      <c r="GL68" s="132"/>
      <c r="GM68" s="132"/>
      <c r="GN68" s="132"/>
      <c r="GO68" s="132"/>
      <c r="GP68" s="132"/>
      <c r="GQ68" s="132"/>
      <c r="GR68" s="132"/>
      <c r="GS68" s="132"/>
      <c r="GT68" s="132"/>
      <c r="GU68" s="132"/>
      <c r="GV68" s="132"/>
      <c r="GW68" s="132"/>
      <c r="GX68" s="132"/>
      <c r="GY68" s="132"/>
      <c r="GZ68" s="132"/>
      <c r="HA68" s="132"/>
      <c r="HB68" s="132"/>
      <c r="HC68" s="132"/>
      <c r="HD68" s="132"/>
      <c r="HE68" s="132"/>
      <c r="HF68" s="132"/>
      <c r="HG68" s="132"/>
      <c r="HH68" s="132"/>
      <c r="HI68" s="132"/>
      <c r="HJ68" s="132"/>
      <c r="HK68" s="132"/>
      <c r="HL68" s="132"/>
      <c r="HM68" s="132"/>
      <c r="HN68" s="132"/>
      <c r="HO68" s="132"/>
      <c r="HP68" s="132"/>
      <c r="HQ68" s="132"/>
      <c r="HR68" s="132"/>
      <c r="HS68" s="132"/>
      <c r="HT68" s="132"/>
      <c r="HU68" s="132"/>
      <c r="HV68" s="132"/>
      <c r="HW68" s="132"/>
      <c r="HX68" s="132"/>
      <c r="HY68" s="132"/>
      <c r="HZ68" s="132"/>
      <c r="IA68" s="132"/>
      <c r="IB68" s="132"/>
      <c r="IC68" s="132"/>
      <c r="ID68" s="132"/>
      <c r="IE68" s="132"/>
      <c r="IF68" s="132"/>
      <c r="IG68" s="132"/>
      <c r="IH68" s="132"/>
      <c r="II68" s="132"/>
      <c r="IJ68" s="132"/>
      <c r="IK68" s="132"/>
      <c r="IL68" s="132"/>
      <c r="IM68" s="132"/>
      <c r="IN68" s="132"/>
      <c r="IO68" s="132"/>
      <c r="IP68" s="132"/>
      <c r="IQ68" s="132"/>
      <c r="IR68" s="132"/>
      <c r="IS68" s="132"/>
      <c r="IT68" s="132"/>
      <c r="IU68" s="132"/>
      <c r="IV68" s="132"/>
      <c r="IW68" s="132"/>
      <c r="IX68" s="132"/>
      <c r="IY68" s="132"/>
      <c r="IZ68" s="132"/>
      <c r="JA68" s="132"/>
      <c r="JB68" s="132"/>
      <c r="JC68" s="132"/>
      <c r="JD68" s="132"/>
      <c r="JE68" s="132"/>
      <c r="JF68" s="132"/>
      <c r="JG68" s="132"/>
      <c r="JH68" s="132"/>
      <c r="JI68" s="132"/>
      <c r="JJ68" s="132"/>
      <c r="JK68" s="132"/>
      <c r="JL68" s="132"/>
      <c r="JM68" s="132"/>
      <c r="JN68" s="132"/>
      <c r="JO68" s="132"/>
      <c r="JP68" s="132"/>
      <c r="JQ68" s="132"/>
      <c r="JR68" s="132"/>
      <c r="JS68" s="132"/>
      <c r="JT68" s="132"/>
    </row>
    <row r="69" spans="1:280" s="148" customFormat="1" ht="94.95" customHeight="1" x14ac:dyDescent="0.45">
      <c r="A69" s="291" t="s">
        <v>154</v>
      </c>
      <c r="B69" s="154"/>
      <c r="C69" s="323" t="s">
        <v>136</v>
      </c>
      <c r="D69" s="232"/>
      <c r="E69" s="258" t="s">
        <v>11</v>
      </c>
      <c r="F69" s="231"/>
      <c r="G69" s="235" t="s">
        <v>142</v>
      </c>
      <c r="H69" s="154"/>
      <c r="I69" s="157">
        <v>1</v>
      </c>
      <c r="J69" s="277"/>
      <c r="K69" s="255">
        <v>3</v>
      </c>
      <c r="L69" s="224"/>
      <c r="M69" s="357"/>
      <c r="N69" s="358" t="s">
        <v>164</v>
      </c>
      <c r="O69" s="358" t="s">
        <v>164</v>
      </c>
      <c r="P69" s="359" t="s">
        <v>164</v>
      </c>
      <c r="Q69" s="224"/>
      <c r="R69" s="372">
        <f t="shared" si="10"/>
        <v>3</v>
      </c>
      <c r="S69" s="372">
        <f t="shared" si="11"/>
        <v>0</v>
      </c>
      <c r="T69" s="386"/>
      <c r="U69" s="341"/>
      <c r="V69" s="392">
        <v>1.9E-2</v>
      </c>
      <c r="W69" s="393">
        <f>IF(M69="OUI",0,IF(N69="OUI",0,IF(O69="OUI",0,IF(P69="OUI",V69,0))))</f>
        <v>0</v>
      </c>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c r="BW69" s="132"/>
      <c r="BX69" s="132"/>
      <c r="BY69" s="132"/>
      <c r="BZ69" s="132"/>
      <c r="CA69" s="132"/>
      <c r="CB69" s="132"/>
      <c r="CC69" s="132"/>
      <c r="CD69" s="132"/>
      <c r="CE69" s="132"/>
      <c r="CF69" s="132"/>
      <c r="CG69" s="132"/>
      <c r="CH69" s="132"/>
      <c r="CI69" s="132"/>
      <c r="CJ69" s="132"/>
      <c r="CK69" s="132"/>
      <c r="CL69" s="132"/>
      <c r="CM69" s="132"/>
      <c r="CN69" s="132"/>
      <c r="CO69" s="132"/>
      <c r="CP69" s="132"/>
      <c r="CQ69" s="132"/>
      <c r="CR69" s="132"/>
      <c r="CS69" s="132"/>
      <c r="CT69" s="132"/>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132"/>
      <c r="GB69" s="132"/>
      <c r="GC69" s="132"/>
      <c r="GD69" s="132"/>
      <c r="GE69" s="132"/>
      <c r="GF69" s="132"/>
      <c r="GG69" s="132"/>
      <c r="GH69" s="132"/>
      <c r="GI69" s="132"/>
      <c r="GJ69" s="132"/>
      <c r="GK69" s="132"/>
      <c r="GL69" s="132"/>
      <c r="GM69" s="132"/>
      <c r="GN69" s="132"/>
      <c r="GO69" s="132"/>
      <c r="GP69" s="132"/>
      <c r="GQ69" s="132"/>
      <c r="GR69" s="132"/>
      <c r="GS69" s="132"/>
      <c r="GT69" s="132"/>
      <c r="GU69" s="132"/>
      <c r="GV69" s="132"/>
      <c r="GW69" s="132"/>
    </row>
    <row r="70" spans="1:280" s="148" customFormat="1" ht="94.95" customHeight="1" x14ac:dyDescent="0.45">
      <c r="A70" s="291" t="s">
        <v>157</v>
      </c>
      <c r="B70" s="154"/>
      <c r="C70" s="323" t="s">
        <v>137</v>
      </c>
      <c r="D70" s="232"/>
      <c r="E70" s="258" t="s">
        <v>11</v>
      </c>
      <c r="F70" s="231"/>
      <c r="G70" s="235" t="s">
        <v>142</v>
      </c>
      <c r="H70" s="154"/>
      <c r="I70" s="157">
        <v>1</v>
      </c>
      <c r="J70" s="277"/>
      <c r="K70" s="255">
        <v>3</v>
      </c>
      <c r="L70" s="224"/>
      <c r="M70" s="357"/>
      <c r="N70" s="358" t="s">
        <v>164</v>
      </c>
      <c r="O70" s="358" t="s">
        <v>164</v>
      </c>
      <c r="P70" s="359" t="s">
        <v>164</v>
      </c>
      <c r="Q70" s="224"/>
      <c r="R70" s="372">
        <f t="shared" si="10"/>
        <v>3</v>
      </c>
      <c r="S70" s="372">
        <f t="shared" si="11"/>
        <v>0</v>
      </c>
      <c r="T70" s="384"/>
      <c r="U70" s="341"/>
      <c r="V70" s="392">
        <v>1.9E-2</v>
      </c>
      <c r="W70" s="393">
        <f>IF(M70="OUI",0,IF(N70="OUI",0,IF(O70="OUI",0,IF(P70="OUI",V70,0))))</f>
        <v>0</v>
      </c>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c r="BB70" s="132"/>
      <c r="BC70" s="132"/>
      <c r="BD70" s="132"/>
      <c r="BE70" s="132"/>
      <c r="BF70" s="132"/>
      <c r="BG70" s="132"/>
      <c r="BH70" s="132"/>
      <c r="BI70" s="132"/>
      <c r="BJ70" s="132"/>
      <c r="BK70" s="132"/>
      <c r="BL70" s="132"/>
      <c r="BM70" s="132"/>
      <c r="BN70" s="132"/>
      <c r="BO70" s="132"/>
      <c r="BP70" s="132"/>
      <c r="BQ70" s="132"/>
      <c r="BR70" s="132"/>
      <c r="BS70" s="132"/>
      <c r="BT70" s="132"/>
      <c r="BU70" s="132"/>
      <c r="BV70" s="132"/>
      <c r="BW70" s="132"/>
      <c r="BX70" s="132"/>
      <c r="BY70" s="132"/>
      <c r="BZ70" s="132"/>
      <c r="CA70" s="132"/>
      <c r="CB70" s="132"/>
      <c r="CC70" s="132"/>
      <c r="CD70" s="132"/>
      <c r="CE70" s="132"/>
      <c r="CF70" s="132"/>
      <c r="CG70" s="132"/>
      <c r="CH70" s="132"/>
      <c r="CI70" s="132"/>
      <c r="CJ70" s="132"/>
      <c r="CK70" s="132"/>
      <c r="CL70" s="132"/>
      <c r="CM70" s="132"/>
      <c r="CN70" s="132"/>
      <c r="CO70" s="132"/>
      <c r="CP70" s="132"/>
      <c r="CQ70" s="132"/>
      <c r="CR70" s="132"/>
      <c r="CS70" s="132"/>
      <c r="CT70" s="132"/>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132"/>
      <c r="GB70" s="132"/>
      <c r="GC70" s="132"/>
      <c r="GD70" s="132"/>
      <c r="GE70" s="132"/>
      <c r="GF70" s="132"/>
      <c r="GG70" s="132"/>
      <c r="GH70" s="132"/>
      <c r="GI70" s="132"/>
      <c r="GJ70" s="132"/>
      <c r="GK70" s="132"/>
      <c r="GL70" s="132"/>
      <c r="GM70" s="132"/>
      <c r="GN70" s="132"/>
      <c r="GO70" s="132"/>
      <c r="GP70" s="132"/>
      <c r="GQ70" s="132"/>
      <c r="GR70" s="132"/>
      <c r="GS70" s="132"/>
      <c r="GT70" s="132"/>
      <c r="GU70" s="132"/>
      <c r="GV70" s="132"/>
      <c r="GW70" s="132"/>
    </row>
    <row r="71" spans="1:280" s="148" customFormat="1" ht="94.95" customHeight="1" x14ac:dyDescent="0.45">
      <c r="A71" s="291" t="s">
        <v>175</v>
      </c>
      <c r="B71" s="154"/>
      <c r="C71" s="323" t="s">
        <v>138</v>
      </c>
      <c r="D71" s="232"/>
      <c r="E71" s="258" t="s">
        <v>11</v>
      </c>
      <c r="F71" s="231"/>
      <c r="G71" s="235" t="s">
        <v>142</v>
      </c>
      <c r="H71" s="154"/>
      <c r="I71" s="157">
        <v>1</v>
      </c>
      <c r="J71" s="277"/>
      <c r="K71" s="255">
        <v>3</v>
      </c>
      <c r="L71" s="224"/>
      <c r="M71" s="357"/>
      <c r="N71" s="358" t="s">
        <v>164</v>
      </c>
      <c r="O71" s="358" t="s">
        <v>164</v>
      </c>
      <c r="P71" s="359" t="s">
        <v>164</v>
      </c>
      <c r="Q71" s="224"/>
      <c r="R71" s="372">
        <f t="shared" si="10"/>
        <v>3</v>
      </c>
      <c r="S71" s="372">
        <f t="shared" si="11"/>
        <v>0</v>
      </c>
      <c r="T71" s="386"/>
      <c r="U71" s="341"/>
      <c r="V71" s="392">
        <v>1.9E-2</v>
      </c>
      <c r="W71" s="393">
        <f>IF(M71="OUI",0,IF(N71="OUI",0,IF(O71="OUI",0,IF(P71="OUI",V71,0))))</f>
        <v>0</v>
      </c>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2"/>
      <c r="BD71" s="132"/>
      <c r="BE71" s="132"/>
      <c r="BF71" s="132"/>
      <c r="BG71" s="132"/>
      <c r="BH71" s="132"/>
      <c r="BI71" s="132"/>
      <c r="BJ71" s="132"/>
      <c r="BK71" s="132"/>
      <c r="BL71" s="132"/>
      <c r="BM71" s="132"/>
      <c r="BN71" s="132"/>
      <c r="BO71" s="132"/>
      <c r="BP71" s="132"/>
      <c r="BQ71" s="132"/>
      <c r="BR71" s="132"/>
      <c r="BS71" s="132"/>
      <c r="BT71" s="132"/>
      <c r="BU71" s="132"/>
      <c r="BV71" s="132"/>
      <c r="BW71" s="132"/>
      <c r="BX71" s="132"/>
      <c r="BY71" s="132"/>
      <c r="BZ71" s="132"/>
      <c r="CA71" s="132"/>
      <c r="CB71" s="132"/>
      <c r="CC71" s="132"/>
      <c r="CD71" s="132"/>
      <c r="CE71" s="132"/>
      <c r="CF71" s="132"/>
      <c r="CG71" s="132"/>
      <c r="CH71" s="132"/>
      <c r="CI71" s="132"/>
      <c r="CJ71" s="132"/>
      <c r="CK71" s="132"/>
      <c r="CL71" s="132"/>
      <c r="CM71" s="132"/>
      <c r="CN71" s="132"/>
      <c r="CO71" s="132"/>
      <c r="CP71" s="132"/>
      <c r="CQ71" s="132"/>
      <c r="CR71" s="132"/>
      <c r="CS71" s="132"/>
      <c r="CT71" s="132"/>
      <c r="CU71" s="132"/>
      <c r="CV71" s="132"/>
      <c r="CW71" s="132"/>
      <c r="CX71" s="132"/>
      <c r="CY71" s="132"/>
      <c r="CZ71" s="132"/>
      <c r="DA71" s="132"/>
      <c r="DB71" s="132"/>
      <c r="DC71" s="132"/>
      <c r="DD71" s="132"/>
      <c r="DE71" s="132"/>
      <c r="DF71" s="132"/>
      <c r="DG71" s="132"/>
      <c r="DH71" s="132"/>
      <c r="DI71" s="132"/>
      <c r="DJ71" s="132"/>
      <c r="DK71" s="132"/>
      <c r="DL71" s="132"/>
      <c r="DM71" s="132"/>
      <c r="DN71" s="132"/>
      <c r="DO71" s="132"/>
      <c r="DP71" s="132"/>
      <c r="DQ71" s="132"/>
      <c r="DR71" s="132"/>
      <c r="DS71" s="132"/>
      <c r="DT71" s="132"/>
      <c r="DU71" s="132"/>
      <c r="DV71" s="132"/>
      <c r="DW71" s="132"/>
      <c r="DX71" s="132"/>
      <c r="DY71" s="132"/>
      <c r="DZ71" s="132"/>
      <c r="EA71" s="132"/>
      <c r="EB71" s="132"/>
      <c r="EC71" s="132"/>
      <c r="ED71" s="132"/>
      <c r="EE71" s="132"/>
      <c r="EF71" s="132"/>
      <c r="EG71" s="132"/>
      <c r="EH71" s="132"/>
      <c r="EI71" s="132"/>
      <c r="EJ71" s="132"/>
      <c r="EK71" s="132"/>
      <c r="EL71" s="132"/>
      <c r="EM71" s="132"/>
      <c r="EN71" s="132"/>
      <c r="EO71" s="132"/>
      <c r="EP71" s="132"/>
      <c r="EQ71" s="132"/>
      <c r="ER71" s="132"/>
      <c r="ES71" s="132"/>
      <c r="ET71" s="132"/>
      <c r="EU71" s="132"/>
      <c r="EV71" s="132"/>
      <c r="EW71" s="132"/>
      <c r="EX71" s="132"/>
      <c r="EY71" s="132"/>
      <c r="EZ71" s="132"/>
      <c r="FA71" s="132"/>
      <c r="FB71" s="132"/>
      <c r="FC71" s="132"/>
      <c r="FD71" s="132"/>
      <c r="FE71" s="132"/>
      <c r="FF71" s="132"/>
      <c r="FG71" s="132"/>
      <c r="FH71" s="132"/>
      <c r="FI71" s="132"/>
      <c r="FJ71" s="132"/>
      <c r="FK71" s="132"/>
      <c r="FL71" s="132"/>
      <c r="FM71" s="132"/>
      <c r="FN71" s="132"/>
      <c r="FO71" s="132"/>
      <c r="FP71" s="132"/>
      <c r="FQ71" s="132"/>
      <c r="FR71" s="132"/>
      <c r="FS71" s="132"/>
      <c r="FT71" s="132"/>
      <c r="FU71" s="132"/>
      <c r="FV71" s="132"/>
      <c r="FW71" s="132"/>
      <c r="FX71" s="132"/>
      <c r="FY71" s="132"/>
      <c r="FZ71" s="132"/>
      <c r="GA71" s="132"/>
      <c r="GB71" s="132"/>
      <c r="GC71" s="132"/>
      <c r="GD71" s="132"/>
      <c r="GE71" s="132"/>
      <c r="GF71" s="132"/>
      <c r="GG71" s="132"/>
      <c r="GH71" s="132"/>
      <c r="GI71" s="132"/>
      <c r="GJ71" s="132"/>
      <c r="GK71" s="132"/>
      <c r="GL71" s="132"/>
      <c r="GM71" s="132"/>
      <c r="GN71" s="132"/>
      <c r="GO71" s="132"/>
      <c r="GP71" s="132"/>
      <c r="GQ71" s="132"/>
      <c r="GR71" s="132"/>
      <c r="GS71" s="132"/>
      <c r="GT71" s="132"/>
      <c r="GU71" s="132"/>
      <c r="GV71" s="132"/>
      <c r="GW71" s="132"/>
    </row>
    <row r="72" spans="1:280" ht="94.95" customHeight="1" thickBot="1" x14ac:dyDescent="0.5">
      <c r="A72" s="318" t="s">
        <v>176</v>
      </c>
      <c r="B72" s="150"/>
      <c r="C72" s="322" t="s">
        <v>139</v>
      </c>
      <c r="D72" s="227"/>
      <c r="E72" s="236" t="s">
        <v>11</v>
      </c>
      <c r="F72" s="226"/>
      <c r="G72" s="230" t="s">
        <v>142</v>
      </c>
      <c r="H72" s="150"/>
      <c r="I72" s="152">
        <v>1</v>
      </c>
      <c r="J72" s="278"/>
      <c r="K72" s="205">
        <v>3</v>
      </c>
      <c r="L72" s="224"/>
      <c r="M72" s="360"/>
      <c r="N72" s="361" t="s">
        <v>164</v>
      </c>
      <c r="O72" s="361" t="s">
        <v>164</v>
      </c>
      <c r="P72" s="359" t="s">
        <v>164</v>
      </c>
      <c r="Q72" s="224"/>
      <c r="R72" s="373">
        <f t="shared" si="10"/>
        <v>3</v>
      </c>
      <c r="S72" s="373">
        <f t="shared" si="11"/>
        <v>0</v>
      </c>
      <c r="T72" s="437"/>
      <c r="U72" s="341"/>
      <c r="V72" s="396">
        <v>1.9E-2</v>
      </c>
      <c r="W72" s="397">
        <f>IF(M72="OUI",0,IF(N72="OUI",0,IF(O72="OUI",0,IF(P72="OUI",V72,0))))</f>
        <v>0</v>
      </c>
    </row>
    <row r="73" spans="1:280" s="147" customFormat="1" ht="36.6" x14ac:dyDescent="0.3">
      <c r="C73" s="146"/>
      <c r="K73" s="432"/>
      <c r="L73" s="202"/>
      <c r="M73" s="433"/>
      <c r="N73" s="433"/>
      <c r="O73" s="433"/>
      <c r="P73" s="433"/>
      <c r="Q73" s="202"/>
      <c r="T73" s="436"/>
      <c r="U73" s="370"/>
      <c r="V73" s="434"/>
      <c r="W73" s="435"/>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c r="BZ73" s="132"/>
      <c r="CA73" s="132"/>
      <c r="CB73" s="132"/>
      <c r="CC73" s="132"/>
      <c r="CD73" s="132"/>
      <c r="CE73" s="132"/>
      <c r="CF73" s="132"/>
      <c r="CG73" s="132"/>
      <c r="CH73" s="132"/>
      <c r="CI73" s="132"/>
      <c r="CJ73" s="132"/>
      <c r="CK73" s="132"/>
      <c r="CL73" s="132"/>
      <c r="CM73" s="132"/>
      <c r="CN73" s="132"/>
      <c r="CO73" s="132"/>
      <c r="CP73" s="132"/>
      <c r="CQ73" s="132"/>
      <c r="CR73" s="132"/>
      <c r="CS73" s="132"/>
      <c r="CT73" s="132"/>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132"/>
      <c r="GB73" s="132"/>
      <c r="GC73" s="132"/>
      <c r="GD73" s="132"/>
      <c r="GE73" s="132"/>
      <c r="GF73" s="132"/>
      <c r="GG73" s="132"/>
      <c r="GH73" s="132"/>
      <c r="GI73" s="132"/>
      <c r="GJ73" s="132"/>
      <c r="GK73" s="132"/>
      <c r="GL73" s="132"/>
      <c r="GM73" s="132"/>
      <c r="GN73" s="132"/>
      <c r="GO73" s="132"/>
      <c r="GP73" s="132"/>
      <c r="GQ73" s="132"/>
      <c r="GR73" s="132"/>
      <c r="GS73" s="132"/>
      <c r="GT73" s="132"/>
      <c r="GU73" s="132"/>
      <c r="GV73" s="132"/>
      <c r="GW73" s="132"/>
    </row>
    <row r="74" spans="1:280" s="399" customFormat="1" ht="29.4" customHeight="1" x14ac:dyDescent="0.55000000000000004">
      <c r="A74" s="129"/>
      <c r="B74" s="129"/>
      <c r="C74" s="143"/>
      <c r="D74" s="129"/>
      <c r="E74" s="129"/>
      <c r="F74" s="129"/>
      <c r="G74" s="129"/>
      <c r="H74" s="129"/>
      <c r="I74" s="129"/>
      <c r="J74" s="129"/>
      <c r="K74" s="129"/>
      <c r="L74" s="132"/>
      <c r="M74" s="133"/>
      <c r="N74" s="133"/>
      <c r="O74" s="133"/>
      <c r="P74" s="133"/>
      <c r="Q74" s="132"/>
      <c r="R74" s="129"/>
      <c r="S74" s="129"/>
      <c r="T74" s="134"/>
      <c r="U74" s="148"/>
      <c r="V74" s="129"/>
      <c r="W74" s="129"/>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1"/>
      <c r="AV74" s="401"/>
      <c r="AW74" s="401"/>
      <c r="AX74" s="401"/>
      <c r="AY74" s="401"/>
      <c r="AZ74" s="401"/>
      <c r="BA74" s="401"/>
      <c r="BB74" s="401"/>
      <c r="BC74" s="401"/>
      <c r="BD74" s="401"/>
      <c r="BE74" s="401"/>
      <c r="BF74" s="401"/>
      <c r="BG74" s="401"/>
      <c r="BH74" s="401"/>
      <c r="BI74" s="401"/>
      <c r="BJ74" s="401"/>
      <c r="BK74" s="401"/>
      <c r="BL74" s="401"/>
      <c r="BM74" s="401"/>
      <c r="BN74" s="401"/>
      <c r="BO74" s="401"/>
      <c r="BP74" s="401"/>
      <c r="BQ74" s="401"/>
      <c r="BR74" s="401"/>
      <c r="BS74" s="401"/>
      <c r="BT74" s="401"/>
      <c r="BU74" s="401"/>
      <c r="BV74" s="401"/>
      <c r="BW74" s="401"/>
      <c r="BX74" s="401"/>
      <c r="BY74" s="401"/>
      <c r="BZ74" s="401"/>
      <c r="CA74" s="401"/>
      <c r="CB74" s="401"/>
      <c r="CC74" s="401"/>
      <c r="CD74" s="401"/>
      <c r="CE74" s="401"/>
      <c r="CF74" s="401"/>
      <c r="CG74" s="401"/>
      <c r="CH74" s="401"/>
      <c r="CI74" s="401"/>
      <c r="CJ74" s="401"/>
      <c r="CK74" s="401"/>
      <c r="CL74" s="401"/>
      <c r="CM74" s="401"/>
      <c r="CN74" s="401"/>
      <c r="CO74" s="401"/>
      <c r="CP74" s="401"/>
      <c r="CQ74" s="401"/>
      <c r="CR74" s="401"/>
      <c r="CS74" s="401"/>
      <c r="CT74" s="401"/>
      <c r="CU74" s="401"/>
      <c r="CV74" s="401"/>
      <c r="CW74" s="401"/>
      <c r="CX74" s="401"/>
      <c r="CY74" s="401"/>
      <c r="CZ74" s="401"/>
      <c r="DA74" s="401"/>
      <c r="DB74" s="401"/>
      <c r="DC74" s="401"/>
      <c r="DD74" s="401"/>
      <c r="DE74" s="401"/>
      <c r="DF74" s="401"/>
      <c r="DG74" s="401"/>
      <c r="DH74" s="401"/>
      <c r="DI74" s="401"/>
      <c r="DJ74" s="401"/>
      <c r="DK74" s="401"/>
      <c r="DL74" s="401"/>
      <c r="DM74" s="401"/>
      <c r="DN74" s="401"/>
      <c r="DO74" s="401"/>
      <c r="DP74" s="401"/>
      <c r="DQ74" s="401"/>
      <c r="DR74" s="401"/>
      <c r="DS74" s="401"/>
      <c r="DT74" s="401"/>
      <c r="DU74" s="401"/>
      <c r="DV74" s="401"/>
      <c r="DW74" s="401"/>
      <c r="DX74" s="401"/>
      <c r="DY74" s="401"/>
      <c r="DZ74" s="401"/>
      <c r="EA74" s="401"/>
      <c r="EB74" s="401"/>
      <c r="EC74" s="401"/>
      <c r="ED74" s="401"/>
      <c r="EE74" s="401"/>
      <c r="EF74" s="401"/>
      <c r="EG74" s="401"/>
      <c r="EH74" s="401"/>
      <c r="EI74" s="401"/>
      <c r="EJ74" s="401"/>
      <c r="EK74" s="401"/>
      <c r="EL74" s="401"/>
      <c r="EM74" s="401"/>
      <c r="EN74" s="401"/>
      <c r="EO74" s="401"/>
      <c r="EP74" s="401"/>
      <c r="EQ74" s="401"/>
      <c r="ER74" s="401"/>
      <c r="ES74" s="401"/>
      <c r="ET74" s="401"/>
      <c r="EU74" s="401"/>
      <c r="EV74" s="401"/>
      <c r="EW74" s="401"/>
      <c r="EX74" s="401"/>
      <c r="EY74" s="401"/>
      <c r="EZ74" s="401"/>
      <c r="FA74" s="401"/>
      <c r="FB74" s="401"/>
      <c r="FC74" s="401"/>
      <c r="FD74" s="401"/>
      <c r="FE74" s="401"/>
      <c r="FF74" s="401"/>
      <c r="FG74" s="401"/>
      <c r="FH74" s="401"/>
      <c r="FI74" s="401"/>
      <c r="FJ74" s="401"/>
      <c r="FK74" s="401"/>
      <c r="FL74" s="401"/>
      <c r="FM74" s="401"/>
      <c r="FN74" s="401"/>
      <c r="FO74" s="401"/>
      <c r="FP74" s="401"/>
      <c r="FQ74" s="401"/>
      <c r="FR74" s="401"/>
      <c r="FS74" s="401"/>
      <c r="FT74" s="401"/>
      <c r="FU74" s="401"/>
      <c r="FV74" s="401"/>
      <c r="FW74" s="401"/>
      <c r="FX74" s="401"/>
      <c r="FY74" s="401"/>
      <c r="FZ74" s="401"/>
      <c r="GA74" s="401"/>
      <c r="GB74" s="401"/>
      <c r="GC74" s="401"/>
      <c r="GD74" s="401"/>
      <c r="GE74" s="401"/>
      <c r="GF74" s="401"/>
      <c r="GG74" s="401"/>
      <c r="GH74" s="401"/>
      <c r="GI74" s="401"/>
      <c r="GJ74" s="401"/>
      <c r="GK74" s="401"/>
      <c r="GL74" s="401"/>
      <c r="GM74" s="401"/>
      <c r="GN74" s="401"/>
      <c r="GO74" s="401"/>
      <c r="GP74" s="401"/>
      <c r="GQ74" s="401"/>
      <c r="GR74" s="401"/>
      <c r="GS74" s="401"/>
      <c r="GT74" s="401"/>
      <c r="GU74" s="401"/>
      <c r="GV74" s="401"/>
      <c r="GW74" s="401"/>
    </row>
    <row r="75" spans="1:280" s="133" customFormat="1" ht="28.8" x14ac:dyDescent="0.55000000000000004">
      <c r="A75" s="419">
        <v>5</v>
      </c>
      <c r="B75" s="420" t="s">
        <v>220</v>
      </c>
      <c r="C75" s="222"/>
      <c r="D75" s="420"/>
      <c r="E75" s="420"/>
      <c r="F75" s="420"/>
      <c r="G75" s="222"/>
      <c r="H75" s="420"/>
      <c r="I75" s="420"/>
      <c r="J75" s="421"/>
      <c r="K75" s="421"/>
      <c r="L75" s="422"/>
      <c r="M75" s="400"/>
      <c r="N75" s="400"/>
      <c r="O75" s="400"/>
      <c r="P75" s="400"/>
      <c r="Q75" s="401"/>
      <c r="R75" s="399"/>
      <c r="S75" s="399"/>
      <c r="T75" s="402"/>
      <c r="U75" s="403"/>
      <c r="V75" s="399"/>
      <c r="W75" s="399"/>
      <c r="X75" s="132"/>
      <c r="Y75" s="132"/>
      <c r="Z75" s="132"/>
      <c r="AA75" s="132"/>
      <c r="AB75" s="132"/>
      <c r="AC75" s="132"/>
      <c r="AD75" s="132"/>
      <c r="AE75" s="132"/>
      <c r="AF75" s="132"/>
      <c r="AG75" s="132"/>
      <c r="AH75" s="132"/>
      <c r="AI75" s="132"/>
      <c r="AJ75" s="132"/>
      <c r="AK75" s="132"/>
      <c r="AL75" s="132"/>
      <c r="AM75" s="132"/>
      <c r="AN75" s="132"/>
      <c r="AO75" s="132"/>
      <c r="AP75" s="132"/>
      <c r="AQ75" s="132"/>
      <c r="AR75" s="132"/>
      <c r="AS75" s="132"/>
      <c r="AT75" s="132"/>
      <c r="AU75" s="132"/>
      <c r="AV75" s="132"/>
      <c r="AW75" s="132"/>
      <c r="AX75" s="132"/>
      <c r="AY75" s="132"/>
      <c r="AZ75" s="132"/>
      <c r="BA75" s="132"/>
      <c r="BB75" s="132"/>
      <c r="BC75" s="132"/>
      <c r="BD75" s="132"/>
      <c r="BE75" s="132"/>
      <c r="BF75" s="132"/>
      <c r="BG75" s="132"/>
      <c r="BH75" s="132"/>
      <c r="BI75" s="132"/>
      <c r="BJ75" s="132"/>
      <c r="BK75" s="132"/>
      <c r="BL75" s="132"/>
      <c r="BM75" s="132"/>
      <c r="BN75" s="132"/>
      <c r="BO75" s="132"/>
      <c r="BP75" s="132"/>
      <c r="BQ75" s="132"/>
      <c r="BR75" s="132"/>
      <c r="BS75" s="132"/>
      <c r="BT75" s="132"/>
      <c r="BU75" s="132"/>
      <c r="BV75" s="132"/>
      <c r="BW75" s="132"/>
      <c r="BX75" s="132"/>
      <c r="BY75" s="132"/>
      <c r="BZ75" s="132"/>
      <c r="CA75" s="132"/>
      <c r="CB75" s="132"/>
      <c r="CC75" s="132"/>
      <c r="CD75" s="132"/>
      <c r="CE75" s="132"/>
      <c r="CF75" s="132"/>
      <c r="CG75" s="132"/>
      <c r="CH75" s="132"/>
      <c r="CI75" s="132"/>
      <c r="CJ75" s="132"/>
      <c r="CK75" s="132"/>
      <c r="CL75" s="132"/>
      <c r="CM75" s="132"/>
      <c r="CN75" s="132"/>
      <c r="CO75" s="132"/>
      <c r="CP75" s="132"/>
      <c r="CQ75" s="132"/>
      <c r="CR75" s="132"/>
      <c r="CS75" s="132"/>
      <c r="CT75" s="132"/>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132"/>
      <c r="GB75" s="132"/>
      <c r="GC75" s="132"/>
      <c r="GD75" s="132"/>
      <c r="GE75" s="132"/>
      <c r="GF75" s="132"/>
      <c r="GG75" s="132"/>
      <c r="GH75" s="132"/>
      <c r="GI75" s="132"/>
      <c r="GJ75" s="132"/>
      <c r="GK75" s="132"/>
      <c r="GL75" s="132"/>
      <c r="GM75" s="132"/>
      <c r="GN75" s="132"/>
      <c r="GO75" s="132"/>
      <c r="GP75" s="132"/>
      <c r="GQ75" s="132"/>
      <c r="GR75" s="132"/>
      <c r="GS75" s="132"/>
      <c r="GT75" s="132"/>
      <c r="GU75" s="132"/>
      <c r="GV75" s="132"/>
      <c r="GW75" s="132"/>
    </row>
    <row r="76" spans="1:280" ht="34.950000000000003" customHeight="1" x14ac:dyDescent="0.3">
      <c r="A76" s="133"/>
      <c r="B76" s="406"/>
      <c r="C76" s="407"/>
      <c r="D76" s="406"/>
      <c r="E76" s="406"/>
      <c r="F76" s="406"/>
      <c r="G76" s="408"/>
      <c r="H76" s="409"/>
      <c r="I76" s="409"/>
      <c r="J76" s="424"/>
      <c r="K76" s="424"/>
      <c r="L76" s="424"/>
      <c r="R76" s="133"/>
      <c r="S76" s="133"/>
      <c r="T76" s="410"/>
      <c r="U76" s="132"/>
      <c r="V76" s="133"/>
      <c r="W76" s="133"/>
    </row>
    <row r="77" spans="1:280" ht="34.950000000000003" customHeight="1" x14ac:dyDescent="0.3">
      <c r="A77" s="404"/>
      <c r="B77" s="405"/>
      <c r="C77" s="415" t="s">
        <v>218</v>
      </c>
      <c r="D77" s="415"/>
      <c r="E77" s="415"/>
      <c r="F77" s="418"/>
      <c r="G77" s="413">
        <f>COUNTIF(M19:M72,"OUI")</f>
        <v>0</v>
      </c>
      <c r="H77" s="193"/>
      <c r="I77" s="193"/>
      <c r="J77" s="194"/>
      <c r="K77" s="196"/>
      <c r="L77" s="424"/>
    </row>
    <row r="78" spans="1:280" ht="34.950000000000003" customHeight="1" x14ac:dyDescent="0.3">
      <c r="A78" s="404"/>
      <c r="B78" s="405"/>
      <c r="C78" s="415" t="s">
        <v>217</v>
      </c>
      <c r="D78" s="415"/>
      <c r="E78" s="415"/>
      <c r="F78" s="438"/>
      <c r="G78" s="413">
        <f>N73</f>
        <v>0</v>
      </c>
      <c r="H78" s="193"/>
      <c r="I78" s="193"/>
      <c r="J78" s="194"/>
      <c r="K78" s="195"/>
      <c r="L78" s="423"/>
    </row>
    <row r="79" spans="1:280" ht="34.950000000000003" customHeight="1" x14ac:dyDescent="0.3">
      <c r="A79" s="404"/>
      <c r="B79" s="405"/>
      <c r="C79" s="415" t="s">
        <v>237</v>
      </c>
      <c r="D79" s="415"/>
      <c r="E79" s="415"/>
      <c r="F79" s="439"/>
      <c r="G79" s="413">
        <f>COUNTIF(O19:O72,"OUI")</f>
        <v>0</v>
      </c>
      <c r="H79" s="193"/>
      <c r="I79" s="193"/>
      <c r="J79" s="196"/>
      <c r="K79" s="196"/>
      <c r="L79" s="424"/>
    </row>
    <row r="80" spans="1:280" ht="34.950000000000003" customHeight="1" x14ac:dyDescent="0.3">
      <c r="A80" s="404"/>
      <c r="B80" s="405"/>
      <c r="C80" s="414" t="s">
        <v>221</v>
      </c>
      <c r="D80" s="415"/>
      <c r="E80" s="415"/>
      <c r="F80" s="439"/>
      <c r="G80" s="413">
        <f>COUNTIF(P19:P72,"OUI")</f>
        <v>0</v>
      </c>
      <c r="H80" s="193"/>
      <c r="I80" s="193"/>
      <c r="J80" s="196"/>
      <c r="K80" s="196"/>
      <c r="L80" s="424"/>
    </row>
    <row r="81" spans="1:13" ht="34.950000000000003" customHeight="1" x14ac:dyDescent="0.3">
      <c r="A81" s="404"/>
      <c r="B81" s="405"/>
      <c r="C81" s="414"/>
      <c r="D81" s="415"/>
      <c r="E81" s="415"/>
      <c r="F81" s="440"/>
      <c r="G81" s="413"/>
      <c r="H81" s="193"/>
      <c r="I81" s="193"/>
      <c r="J81" s="196"/>
      <c r="K81" s="196"/>
      <c r="L81" s="424"/>
    </row>
    <row r="82" spans="1:13" ht="34.950000000000003" customHeight="1" x14ac:dyDescent="0.3">
      <c r="A82" s="404"/>
      <c r="B82" s="405"/>
      <c r="C82" s="415" t="s">
        <v>219</v>
      </c>
      <c r="D82" s="415"/>
      <c r="E82" s="415"/>
      <c r="F82" s="441"/>
      <c r="G82" s="442">
        <f>SUM(T18:T72)</f>
        <v>-13</v>
      </c>
      <c r="H82" s="197"/>
      <c r="I82" s="197"/>
      <c r="J82" s="198"/>
      <c r="K82" s="198"/>
      <c r="L82" s="425"/>
    </row>
    <row r="83" spans="1:13" ht="34.950000000000003" customHeight="1" x14ac:dyDescent="0.3">
      <c r="A83" s="404"/>
      <c r="B83" s="411"/>
      <c r="C83" s="443" t="s">
        <v>222</v>
      </c>
      <c r="D83" s="443"/>
      <c r="E83" s="443"/>
      <c r="F83" s="416"/>
      <c r="G83" s="444">
        <f>IF(G80=0,0,G82/G80)</f>
        <v>0</v>
      </c>
      <c r="H83" s="197"/>
      <c r="I83" s="197"/>
      <c r="J83" s="198"/>
      <c r="K83" s="198"/>
      <c r="L83" s="425"/>
    </row>
    <row r="84" spans="1:13" ht="34.950000000000003" customHeight="1" x14ac:dyDescent="0.3">
      <c r="A84" s="404"/>
      <c r="B84" s="412"/>
      <c r="C84" s="417" t="s">
        <v>231</v>
      </c>
      <c r="D84" s="417"/>
      <c r="E84" s="417"/>
      <c r="F84" s="441"/>
      <c r="G84" s="445">
        <f>SUM(W18:W72)</f>
        <v>0</v>
      </c>
      <c r="H84" s="197"/>
      <c r="I84" s="197"/>
      <c r="J84" s="198"/>
      <c r="K84" s="198"/>
      <c r="L84" s="425"/>
    </row>
    <row r="85" spans="1:13" ht="34.950000000000003" customHeight="1" x14ac:dyDescent="0.3">
      <c r="A85" s="426"/>
      <c r="B85" s="427"/>
      <c r="C85" s="428"/>
      <c r="D85" s="429"/>
      <c r="E85" s="429"/>
      <c r="F85" s="430"/>
      <c r="G85" s="431"/>
      <c r="H85" s="409"/>
      <c r="I85" s="409"/>
      <c r="J85" s="424"/>
      <c r="K85" s="424"/>
      <c r="L85" s="424"/>
    </row>
    <row r="86" spans="1:13" ht="49.95" customHeight="1" thickBot="1" x14ac:dyDescent="0.35">
      <c r="A86" s="449"/>
      <c r="B86" s="459" t="s">
        <v>198</v>
      </c>
      <c r="C86" s="458"/>
      <c r="D86" s="448"/>
      <c r="E86" s="448"/>
      <c r="F86" s="446"/>
      <c r="G86" s="447"/>
      <c r="H86" s="448"/>
      <c r="I86" s="448"/>
      <c r="J86" s="457"/>
      <c r="K86" s="489"/>
      <c r="L86" s="489"/>
      <c r="M86" s="489"/>
    </row>
    <row r="87" spans="1:13" ht="49.95" customHeight="1" x14ac:dyDescent="0.3">
      <c r="A87" s="449"/>
      <c r="B87" s="450"/>
      <c r="C87" s="472" t="s">
        <v>223</v>
      </c>
      <c r="D87" s="472"/>
      <c r="E87" s="472"/>
      <c r="F87" s="451" t="str">
        <f>IF(E87&gt;E82,"Alerte : vos travaux seront réalisés en dehors des délais fixés par l'Europe","")</f>
        <v/>
      </c>
      <c r="G87" s="452">
        <f>IF(OR(G82*G83*G84&gt;0,G82*G83*G84=0),G82*G83*G84,0)</f>
        <v>0</v>
      </c>
      <c r="H87" s="448"/>
      <c r="I87" s="448"/>
      <c r="J87" s="457"/>
      <c r="K87" s="489"/>
      <c r="L87" s="489"/>
      <c r="M87" s="489"/>
    </row>
    <row r="88" spans="1:13" ht="81" customHeight="1" thickBot="1" x14ac:dyDescent="0.35">
      <c r="A88" s="490" t="s">
        <v>231</v>
      </c>
      <c r="B88" s="490"/>
      <c r="C88" s="490"/>
      <c r="D88" s="490"/>
      <c r="E88" s="490"/>
      <c r="F88" s="453"/>
      <c r="G88" s="454">
        <f>G84</f>
        <v>0</v>
      </c>
      <c r="H88" s="455"/>
      <c r="I88" s="455"/>
      <c r="J88" s="456"/>
      <c r="K88" s="489"/>
      <c r="L88" s="489"/>
      <c r="M88" s="489"/>
    </row>
    <row r="91" spans="1:13" x14ac:dyDescent="0.3">
      <c r="I91" s="149"/>
    </row>
  </sheetData>
  <sheetProtection password="EB51" sheet="1" objects="1" scenarios="1" selectLockedCells="1"/>
  <mergeCells count="22">
    <mergeCell ref="A88:E88"/>
    <mergeCell ref="E7:G7"/>
    <mergeCell ref="E8:H8"/>
    <mergeCell ref="E11:H12"/>
    <mergeCell ref="M9:P12"/>
    <mergeCell ref="R14:S14"/>
    <mergeCell ref="C87:E87"/>
    <mergeCell ref="A1:C1"/>
    <mergeCell ref="A2:K2"/>
    <mergeCell ref="B10:E10"/>
    <mergeCell ref="B6:E6"/>
    <mergeCell ref="E1:K1"/>
    <mergeCell ref="K86:M86"/>
    <mergeCell ref="K87:M87"/>
    <mergeCell ref="K88:M88"/>
    <mergeCell ref="X38:Z38"/>
    <mergeCell ref="X53:Y53"/>
    <mergeCell ref="X67:Y67"/>
    <mergeCell ref="X31:Z31"/>
    <mergeCell ref="X29:Z29"/>
    <mergeCell ref="X34:Z34"/>
    <mergeCell ref="X35:Z35"/>
  </mergeCells>
  <conditionalFormatting sqref="G82:L84">
    <cfRule type="expression" dxfId="5" priority="6">
      <formula>#REF!&gt;#REF!</formula>
    </cfRule>
  </conditionalFormatting>
  <conditionalFormatting sqref="J75:L85 J86:K88">
    <cfRule type="cellIs" dxfId="4" priority="5" operator="equal">
      <formula>0</formula>
    </cfRule>
  </conditionalFormatting>
  <conditionalFormatting sqref="M19:P32 M34:P43 M45:P55 M57:P67 M69:P73">
    <cfRule type="cellIs" dxfId="3" priority="3" operator="equal">
      <formula>"NON"</formula>
    </cfRule>
    <cfRule type="cellIs" dxfId="2" priority="4" operator="equal">
      <formula>"OUI"</formula>
    </cfRule>
  </conditionalFormatting>
  <conditionalFormatting sqref="F82:F84">
    <cfRule type="expression" dxfId="1" priority="2">
      <formula>#REF!&gt;#REF!</formula>
    </cfRule>
  </conditionalFormatting>
  <conditionalFormatting sqref="F87">
    <cfRule type="expression" dxfId="0" priority="1">
      <formula>#REF!&gt;#REF!</formula>
    </cfRule>
  </conditionalFormatting>
  <dataValidations count="2">
    <dataValidation type="list" allowBlank="1" showInputMessage="1" showErrorMessage="1" sqref="N69:O72 N45:O52 N57:O60 N24 N26 N28 N30 P32 M35:M36 M54:P55 N21:O22 M39:P43 P35:P36 M62:P64 M66:P67 O24:O32 P26 P28 P30 N34:O37 P19">
      <formula1>"OUI,NON"</formula1>
    </dataValidation>
    <dataValidation type="list" allowBlank="1" showInputMessage="1" showErrorMessage="1" sqref="P21:P22 P24:P25 P27 P29 P31 P34 P37 P45:P52 P57:P60 P69:P72">
      <formula1>"OUI,NON,NON mais je justifie la raison en annexe "</formula1>
    </dataValidation>
  </dataValidations>
  <pageMargins left="0.23622047244094491" right="0.23622047244094491" top="0.74803149606299213" bottom="0.74803149606299213" header="0.31496062992125984" footer="0.31496062992125984"/>
  <pageSetup paperSize="9" scale="25" fitToHeight="0" orientation="landscape" horizontalDpi="300" verticalDpi="300" r:id="rId1"/>
  <headerFooter>
    <oddHeader>&amp;L&amp;G</oddHeader>
    <oddFooter>&amp;C&amp;F&amp;R&amp;P</oddFooter>
  </headerFooter>
  <drawing r:id="rId2"/>
  <legacyDrawing r:id="rId3"/>
  <legacyDrawingHF r:id="rId4"/>
  <tableParts count="1">
    <tablePart r:id="rId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N43"/>
  <sheetViews>
    <sheetView topLeftCell="A28" zoomScale="60" zoomScaleNormal="60" workbookViewId="0">
      <selection activeCell="P38" sqref="P38"/>
    </sheetView>
  </sheetViews>
  <sheetFormatPr baseColWidth="10" defaultRowHeight="14.4" x14ac:dyDescent="0.3"/>
  <cols>
    <col min="2" max="2" width="51.33203125" customWidth="1"/>
    <col min="3" max="3" width="3.109375" customWidth="1"/>
    <col min="4" max="4" width="42.5546875" customWidth="1"/>
    <col min="5" max="5" width="2.44140625" customWidth="1"/>
    <col min="6" max="6" width="36.21875" customWidth="1"/>
    <col min="7" max="7" width="2.6640625" customWidth="1"/>
    <col min="8" max="8" width="33.6640625" customWidth="1"/>
    <col min="9" max="9" width="2.88671875" customWidth="1"/>
    <col min="10" max="10" width="38.6640625" customWidth="1"/>
    <col min="11" max="11" width="12.77734375" style="108" customWidth="1"/>
    <col min="12" max="12" width="9.33203125" customWidth="1"/>
  </cols>
  <sheetData>
    <row r="1" spans="1:14" ht="63" customHeight="1" thickBot="1" x14ac:dyDescent="0.35">
      <c r="A1" s="479" t="s">
        <v>16</v>
      </c>
      <c r="B1" s="479"/>
      <c r="C1" s="479"/>
      <c r="D1" s="479"/>
      <c r="E1" s="479"/>
      <c r="F1" s="479"/>
    </row>
    <row r="2" spans="1:14" ht="18.600000000000001" thickBot="1" x14ac:dyDescent="0.35">
      <c r="L2" s="480" t="s">
        <v>101</v>
      </c>
      <c r="M2" s="481"/>
      <c r="N2" s="482"/>
    </row>
    <row r="3" spans="1:14" s="10" customFormat="1" ht="109.8" customHeight="1" thickBot="1" x14ac:dyDescent="0.35">
      <c r="A3" s="75" t="s">
        <v>58</v>
      </c>
      <c r="C3" s="27"/>
      <c r="D3" s="11" t="s">
        <v>90</v>
      </c>
      <c r="F3" s="12" t="s">
        <v>8</v>
      </c>
      <c r="H3" s="21" t="s">
        <v>85</v>
      </c>
      <c r="J3" s="51" t="s">
        <v>55</v>
      </c>
      <c r="K3" s="121" t="s">
        <v>113</v>
      </c>
      <c r="L3" s="95" t="s">
        <v>102</v>
      </c>
      <c r="M3" s="95" t="s">
        <v>103</v>
      </c>
      <c r="N3" s="118" t="s">
        <v>111</v>
      </c>
    </row>
    <row r="4" spans="1:14" s="3" customFormat="1" ht="31.2" customHeight="1" thickBot="1" x14ac:dyDescent="0.35">
      <c r="B4" s="33" t="s">
        <v>106</v>
      </c>
      <c r="C4" s="28"/>
      <c r="D4" s="4"/>
      <c r="F4" s="4"/>
      <c r="L4" s="102"/>
      <c r="M4" s="102"/>
      <c r="N4" s="103">
        <f>IF(K5=1,1,-13)</f>
        <v>-13</v>
      </c>
    </row>
    <row r="5" spans="1:14" s="50" customFormat="1" ht="67.2" customHeight="1" thickBot="1" x14ac:dyDescent="0.35">
      <c r="A5" s="77" t="s">
        <v>105</v>
      </c>
      <c r="B5" s="35" t="s">
        <v>107</v>
      </c>
      <c r="C5" s="15"/>
      <c r="D5" s="105" t="s">
        <v>11</v>
      </c>
      <c r="E5" s="16"/>
      <c r="F5" s="63" t="s">
        <v>108</v>
      </c>
      <c r="G5" s="16"/>
      <c r="H5" s="106">
        <v>0</v>
      </c>
      <c r="I5" s="16"/>
      <c r="J5" s="53" t="s">
        <v>11</v>
      </c>
      <c r="K5" s="109">
        <v>0</v>
      </c>
      <c r="L5" s="96"/>
      <c r="M5" s="97"/>
      <c r="N5" s="94"/>
    </row>
    <row r="6" spans="1:14" s="3" customFormat="1" ht="31.2" customHeight="1" thickBot="1" x14ac:dyDescent="0.35">
      <c r="B6" s="33" t="s">
        <v>0</v>
      </c>
      <c r="C6" s="28"/>
      <c r="D6" s="4"/>
      <c r="F6" s="4"/>
      <c r="K6" s="110"/>
      <c r="L6" s="102"/>
      <c r="M6" s="102"/>
      <c r="N6" s="103">
        <f>SUM(M7:M8)</f>
        <v>1</v>
      </c>
    </row>
    <row r="7" spans="1:14" s="50" customFormat="1" ht="67.2" customHeight="1" x14ac:dyDescent="0.3">
      <c r="A7" s="76" t="s">
        <v>59</v>
      </c>
      <c r="B7" s="71" t="s">
        <v>7</v>
      </c>
      <c r="C7" s="48"/>
      <c r="D7" s="72" t="s">
        <v>11</v>
      </c>
      <c r="F7" s="73" t="s">
        <v>12</v>
      </c>
      <c r="H7" s="83">
        <v>0</v>
      </c>
      <c r="J7" s="74">
        <v>2</v>
      </c>
      <c r="K7" s="111">
        <v>1</v>
      </c>
      <c r="L7" s="96">
        <f>H7*J7</f>
        <v>0</v>
      </c>
      <c r="M7" s="97">
        <f t="shared" ref="M7:M39" si="0">IF(L7=0,1,K7*L7)</f>
        <v>1</v>
      </c>
      <c r="N7" s="94"/>
    </row>
    <row r="8" spans="1:14" s="16" customFormat="1" ht="46.2" customHeight="1" thickBot="1" x14ac:dyDescent="0.35">
      <c r="A8" s="77" t="s">
        <v>60</v>
      </c>
      <c r="B8" s="35" t="s">
        <v>6</v>
      </c>
      <c r="C8" s="15"/>
      <c r="D8" s="93" t="s">
        <v>87</v>
      </c>
      <c r="F8" s="63" t="s">
        <v>7</v>
      </c>
      <c r="H8" s="87">
        <v>1</v>
      </c>
      <c r="J8" s="53">
        <v>2</v>
      </c>
      <c r="K8" s="112">
        <v>0</v>
      </c>
      <c r="L8" s="100">
        <f>H8*J8</f>
        <v>2</v>
      </c>
      <c r="M8" s="101">
        <f t="shared" si="0"/>
        <v>0</v>
      </c>
    </row>
    <row r="9" spans="1:14" s="3" customFormat="1" ht="18.600000000000001" thickBot="1" x14ac:dyDescent="0.35">
      <c r="A9" s="19"/>
      <c r="B9" s="33" t="s">
        <v>1</v>
      </c>
      <c r="C9" s="28"/>
      <c r="D9" s="4"/>
      <c r="F9" s="4"/>
      <c r="H9" s="19"/>
      <c r="J9" s="19"/>
      <c r="K9" s="113"/>
      <c r="L9" s="99"/>
      <c r="M9" s="99"/>
      <c r="N9" s="103">
        <f>SUM(M10:M13)</f>
        <v>5</v>
      </c>
    </row>
    <row r="10" spans="1:14" s="6" customFormat="1" ht="132" customHeight="1" x14ac:dyDescent="0.3">
      <c r="A10" s="78" t="s">
        <v>61</v>
      </c>
      <c r="B10" s="18" t="s">
        <v>91</v>
      </c>
      <c r="C10" s="5"/>
      <c r="D10" s="7" t="s">
        <v>86</v>
      </c>
      <c r="F10" s="64" t="s">
        <v>56</v>
      </c>
      <c r="H10" s="88">
        <v>1</v>
      </c>
      <c r="J10" s="54">
        <v>1</v>
      </c>
      <c r="K10" s="114">
        <v>1</v>
      </c>
      <c r="L10" s="96">
        <f>H10*J10</f>
        <v>1</v>
      </c>
      <c r="M10" s="107">
        <f t="shared" si="0"/>
        <v>1</v>
      </c>
    </row>
    <row r="11" spans="1:14" s="6" customFormat="1" ht="123" customHeight="1" x14ac:dyDescent="0.3">
      <c r="A11" s="78" t="s">
        <v>62</v>
      </c>
      <c r="B11" s="18" t="s">
        <v>92</v>
      </c>
      <c r="C11" s="5"/>
      <c r="D11" s="7" t="s">
        <v>88</v>
      </c>
      <c r="F11" s="64" t="s">
        <v>57</v>
      </c>
      <c r="H11" s="89">
        <v>2</v>
      </c>
      <c r="J11" s="52">
        <v>2</v>
      </c>
      <c r="K11" s="114">
        <v>1</v>
      </c>
      <c r="L11" s="96">
        <f t="shared" ref="L11:L12" si="1">H11*J11</f>
        <v>4</v>
      </c>
      <c r="M11" s="97">
        <f t="shared" si="0"/>
        <v>4</v>
      </c>
    </row>
    <row r="12" spans="1:14" s="6" customFormat="1" ht="84" customHeight="1" x14ac:dyDescent="0.3">
      <c r="A12" s="78" t="s">
        <v>63</v>
      </c>
      <c r="B12" s="18" t="s">
        <v>93</v>
      </c>
      <c r="C12" s="5"/>
      <c r="D12" s="8" t="s">
        <v>89</v>
      </c>
      <c r="F12" s="64" t="s">
        <v>56</v>
      </c>
      <c r="H12" s="91">
        <v>3</v>
      </c>
      <c r="J12" s="52">
        <v>2</v>
      </c>
      <c r="K12" s="114">
        <v>0</v>
      </c>
      <c r="L12" s="96">
        <f t="shared" si="1"/>
        <v>6</v>
      </c>
      <c r="M12" s="97">
        <f t="shared" si="0"/>
        <v>0</v>
      </c>
    </row>
    <row r="13" spans="1:14" s="16" customFormat="1" ht="94.2" customHeight="1" thickBot="1" x14ac:dyDescent="0.35">
      <c r="A13" s="77" t="s">
        <v>64</v>
      </c>
      <c r="B13" s="24" t="s">
        <v>94</v>
      </c>
      <c r="C13" s="15"/>
      <c r="D13" s="17" t="s">
        <v>13</v>
      </c>
      <c r="F13" s="65" t="s">
        <v>56</v>
      </c>
      <c r="H13" s="92">
        <v>3</v>
      </c>
      <c r="J13" s="53">
        <v>2</v>
      </c>
      <c r="K13" s="112">
        <v>0</v>
      </c>
      <c r="L13" s="100">
        <f>H13*J13</f>
        <v>6</v>
      </c>
      <c r="M13" s="101">
        <f t="shared" si="0"/>
        <v>0</v>
      </c>
    </row>
    <row r="14" spans="1:14" s="3" customFormat="1" ht="18.600000000000001" thickBot="1" x14ac:dyDescent="0.35">
      <c r="A14" s="19"/>
      <c r="B14" s="36" t="s">
        <v>2</v>
      </c>
      <c r="C14" s="29"/>
      <c r="D14" s="14"/>
      <c r="E14" s="13"/>
      <c r="F14" s="14"/>
      <c r="H14" s="19"/>
      <c r="J14" s="19"/>
      <c r="K14" s="113"/>
      <c r="L14" s="99"/>
      <c r="M14" s="99"/>
      <c r="N14" s="103">
        <f>SUM(M15:M16)</f>
        <v>8</v>
      </c>
    </row>
    <row r="15" spans="1:14" s="6" customFormat="1" ht="123.6" customHeight="1" x14ac:dyDescent="0.3">
      <c r="A15" s="78" t="s">
        <v>65</v>
      </c>
      <c r="B15" s="34" t="s">
        <v>14</v>
      </c>
      <c r="C15" s="5"/>
      <c r="D15" s="9" t="s">
        <v>95</v>
      </c>
      <c r="F15" s="64" t="s">
        <v>15</v>
      </c>
      <c r="H15" s="20">
        <v>4</v>
      </c>
      <c r="J15" s="52">
        <v>2</v>
      </c>
      <c r="K15" s="114">
        <v>1</v>
      </c>
      <c r="L15" s="96">
        <f>H15*J15</f>
        <v>8</v>
      </c>
      <c r="M15" s="97">
        <f t="shared" si="0"/>
        <v>8</v>
      </c>
    </row>
    <row r="16" spans="1:14" s="16" customFormat="1" ht="58.2" thickBot="1" x14ac:dyDescent="0.35">
      <c r="A16" s="77" t="s">
        <v>66</v>
      </c>
      <c r="B16" s="37" t="s">
        <v>39</v>
      </c>
      <c r="C16" s="15"/>
      <c r="D16" s="17" t="s">
        <v>96</v>
      </c>
      <c r="F16" s="63" t="s">
        <v>17</v>
      </c>
      <c r="H16" s="82">
        <v>4</v>
      </c>
      <c r="J16" s="53">
        <v>2</v>
      </c>
      <c r="K16" s="112">
        <v>0</v>
      </c>
      <c r="L16" s="100">
        <f>H16*J16</f>
        <v>8</v>
      </c>
      <c r="M16" s="101">
        <f t="shared" si="0"/>
        <v>0</v>
      </c>
    </row>
    <row r="17" spans="1:14" s="3" customFormat="1" ht="18.600000000000001" thickBot="1" x14ac:dyDescent="0.35">
      <c r="A17" s="19"/>
      <c r="B17" s="33" t="s">
        <v>3</v>
      </c>
      <c r="C17" s="28"/>
      <c r="D17" s="4"/>
      <c r="F17" s="4"/>
      <c r="H17" s="19"/>
      <c r="J17" s="19"/>
      <c r="K17" s="113"/>
      <c r="L17" s="99"/>
      <c r="M17" s="99"/>
      <c r="N17" s="103">
        <f>SUM(M18:M29)</f>
        <v>18</v>
      </c>
    </row>
    <row r="18" spans="1:14" s="6" customFormat="1" ht="78.599999999999994" customHeight="1" x14ac:dyDescent="0.3">
      <c r="A18" s="78" t="s">
        <v>67</v>
      </c>
      <c r="B18" s="34" t="s">
        <v>23</v>
      </c>
      <c r="C18" s="5"/>
      <c r="D18" s="9" t="s">
        <v>97</v>
      </c>
      <c r="F18" s="66" t="s">
        <v>50</v>
      </c>
      <c r="H18" s="22">
        <v>5</v>
      </c>
      <c r="J18" s="54">
        <v>1</v>
      </c>
      <c r="K18" s="114">
        <v>1</v>
      </c>
      <c r="L18" s="96">
        <f>H18*J18</f>
        <v>5</v>
      </c>
      <c r="M18" s="97">
        <f t="shared" si="0"/>
        <v>5</v>
      </c>
    </row>
    <row r="19" spans="1:14" s="6" customFormat="1" ht="255" customHeight="1" x14ac:dyDescent="0.3">
      <c r="A19" s="78" t="s">
        <v>68</v>
      </c>
      <c r="B19" s="34" t="s">
        <v>22</v>
      </c>
      <c r="C19" s="5"/>
      <c r="D19" s="9" t="s">
        <v>98</v>
      </c>
      <c r="F19" s="66" t="s">
        <v>50</v>
      </c>
      <c r="H19" s="22">
        <v>5</v>
      </c>
      <c r="J19" s="54">
        <v>1</v>
      </c>
      <c r="K19" s="114">
        <v>0</v>
      </c>
      <c r="L19" s="96">
        <f t="shared" ref="L19:L29" si="2">H19*J19</f>
        <v>5</v>
      </c>
      <c r="M19" s="97">
        <f t="shared" si="0"/>
        <v>0</v>
      </c>
    </row>
    <row r="20" spans="1:14" s="6" customFormat="1" ht="204" customHeight="1" x14ac:dyDescent="0.3">
      <c r="A20" s="78" t="s">
        <v>69</v>
      </c>
      <c r="B20" s="34" t="s">
        <v>24</v>
      </c>
      <c r="C20" s="5"/>
      <c r="D20" s="9" t="s">
        <v>99</v>
      </c>
      <c r="F20" s="66" t="s">
        <v>48</v>
      </c>
      <c r="H20" s="22">
        <v>5</v>
      </c>
      <c r="J20" s="54">
        <v>1</v>
      </c>
      <c r="K20" s="114">
        <v>1</v>
      </c>
      <c r="L20" s="96">
        <f t="shared" si="2"/>
        <v>5</v>
      </c>
      <c r="M20" s="97">
        <f t="shared" si="0"/>
        <v>5</v>
      </c>
    </row>
    <row r="21" spans="1:14" s="42" customFormat="1" x14ac:dyDescent="0.3">
      <c r="A21" s="43"/>
      <c r="B21" s="39" t="s">
        <v>29</v>
      </c>
      <c r="C21" s="40"/>
      <c r="D21" s="41"/>
      <c r="F21" s="41"/>
      <c r="H21" s="43"/>
      <c r="J21" s="43"/>
      <c r="K21" s="115"/>
      <c r="L21" s="98"/>
      <c r="M21" s="97"/>
    </row>
    <row r="22" spans="1:14" ht="61.8" customHeight="1" x14ac:dyDescent="0.3">
      <c r="A22" s="79" t="s">
        <v>70</v>
      </c>
      <c r="B22" s="26" t="s">
        <v>25</v>
      </c>
      <c r="D22" s="32" t="s">
        <v>11</v>
      </c>
      <c r="F22" s="67" t="s">
        <v>42</v>
      </c>
      <c r="H22" s="84">
        <v>0</v>
      </c>
      <c r="J22" s="56">
        <v>2</v>
      </c>
      <c r="K22" s="108">
        <v>1</v>
      </c>
      <c r="L22" s="96">
        <f t="shared" si="2"/>
        <v>0</v>
      </c>
      <c r="M22" s="97">
        <f t="shared" si="0"/>
        <v>1</v>
      </c>
    </row>
    <row r="23" spans="1:14" ht="21" customHeight="1" x14ac:dyDescent="0.3">
      <c r="A23" s="79" t="s">
        <v>71</v>
      </c>
      <c r="B23" s="25" t="s">
        <v>26</v>
      </c>
      <c r="C23" s="1"/>
      <c r="D23" s="32" t="s">
        <v>11</v>
      </c>
      <c r="F23" s="68" t="s">
        <v>51</v>
      </c>
      <c r="H23" s="84">
        <v>0</v>
      </c>
      <c r="J23" s="55">
        <v>3</v>
      </c>
      <c r="K23" s="108">
        <v>1</v>
      </c>
      <c r="L23" s="96">
        <f t="shared" si="2"/>
        <v>0</v>
      </c>
      <c r="M23" s="97">
        <f t="shared" si="0"/>
        <v>1</v>
      </c>
    </row>
    <row r="24" spans="1:14" ht="44.4" customHeight="1" x14ac:dyDescent="0.3">
      <c r="A24" s="79" t="s">
        <v>72</v>
      </c>
      <c r="B24" s="26" t="s">
        <v>27</v>
      </c>
      <c r="C24" s="1"/>
      <c r="D24" s="32" t="s">
        <v>11</v>
      </c>
      <c r="F24" s="67" t="s">
        <v>41</v>
      </c>
      <c r="H24" s="84">
        <v>0</v>
      </c>
      <c r="J24" s="60" t="s">
        <v>104</v>
      </c>
      <c r="K24" s="108">
        <v>1</v>
      </c>
      <c r="L24" s="96">
        <v>0</v>
      </c>
      <c r="M24" s="97">
        <f t="shared" si="0"/>
        <v>1</v>
      </c>
    </row>
    <row r="25" spans="1:14" ht="39" customHeight="1" x14ac:dyDescent="0.3">
      <c r="A25" s="79" t="s">
        <v>73</v>
      </c>
      <c r="B25" s="26" t="s">
        <v>28</v>
      </c>
      <c r="C25" s="1"/>
      <c r="D25" s="32" t="s">
        <v>11</v>
      </c>
      <c r="F25" s="68" t="s">
        <v>43</v>
      </c>
      <c r="H25" s="84">
        <v>0</v>
      </c>
      <c r="J25" s="55">
        <v>3</v>
      </c>
      <c r="K25" s="108">
        <v>1</v>
      </c>
      <c r="L25" s="96">
        <f t="shared" si="2"/>
        <v>0</v>
      </c>
      <c r="M25" s="97">
        <f t="shared" si="0"/>
        <v>1</v>
      </c>
    </row>
    <row r="26" spans="1:14" ht="61.2" customHeight="1" x14ac:dyDescent="0.3">
      <c r="A26" s="79" t="s">
        <v>74</v>
      </c>
      <c r="B26" s="26" t="s">
        <v>30</v>
      </c>
      <c r="C26" s="1"/>
      <c r="D26" s="32" t="s">
        <v>11</v>
      </c>
      <c r="F26" s="67" t="s">
        <v>44</v>
      </c>
      <c r="H26" s="84">
        <v>0</v>
      </c>
      <c r="J26" s="56">
        <v>2</v>
      </c>
      <c r="K26" s="108">
        <v>1</v>
      </c>
      <c r="L26" s="96">
        <f t="shared" si="2"/>
        <v>0</v>
      </c>
      <c r="M26" s="97">
        <f t="shared" si="0"/>
        <v>1</v>
      </c>
    </row>
    <row r="27" spans="1:14" ht="46.8" customHeight="1" x14ac:dyDescent="0.3">
      <c r="A27" s="79" t="s">
        <v>75</v>
      </c>
      <c r="B27" s="26" t="s">
        <v>31</v>
      </c>
      <c r="C27" s="1"/>
      <c r="D27" s="32" t="s">
        <v>11</v>
      </c>
      <c r="F27" s="68" t="s">
        <v>45</v>
      </c>
      <c r="H27" s="84">
        <v>0</v>
      </c>
      <c r="J27" s="56">
        <v>2</v>
      </c>
      <c r="K27" s="108">
        <v>1</v>
      </c>
      <c r="L27" s="96">
        <f t="shared" si="2"/>
        <v>0</v>
      </c>
      <c r="M27" s="97">
        <f t="shared" si="0"/>
        <v>1</v>
      </c>
    </row>
    <row r="28" spans="1:14" ht="56.4" customHeight="1" x14ac:dyDescent="0.3">
      <c r="A28" s="79" t="s">
        <v>76</v>
      </c>
      <c r="B28" s="26" t="s">
        <v>32</v>
      </c>
      <c r="C28" s="1"/>
      <c r="D28" s="32" t="s">
        <v>11</v>
      </c>
      <c r="F28" s="68" t="s">
        <v>46</v>
      </c>
      <c r="H28" s="84">
        <v>0</v>
      </c>
      <c r="J28" s="60" t="s">
        <v>49</v>
      </c>
      <c r="K28" s="108">
        <v>1</v>
      </c>
      <c r="L28" s="96">
        <v>0</v>
      </c>
      <c r="M28" s="97">
        <f t="shared" si="0"/>
        <v>1</v>
      </c>
    </row>
    <row r="29" spans="1:14" s="10" customFormat="1" ht="46.8" customHeight="1" thickBot="1" x14ac:dyDescent="0.35">
      <c r="A29" s="80" t="s">
        <v>77</v>
      </c>
      <c r="B29" s="44" t="s">
        <v>33</v>
      </c>
      <c r="C29" s="27"/>
      <c r="D29" s="61" t="s">
        <v>34</v>
      </c>
      <c r="F29" s="69" t="s">
        <v>47</v>
      </c>
      <c r="H29" s="85">
        <v>0</v>
      </c>
      <c r="J29" s="57">
        <v>2</v>
      </c>
      <c r="K29" s="116">
        <v>1</v>
      </c>
      <c r="L29" s="100">
        <f t="shared" si="2"/>
        <v>0</v>
      </c>
      <c r="M29" s="101">
        <f t="shared" si="0"/>
        <v>1</v>
      </c>
    </row>
    <row r="30" spans="1:14" s="3" customFormat="1" ht="18.600000000000001" thickBot="1" x14ac:dyDescent="0.35">
      <c r="A30" s="19"/>
      <c r="B30" s="2" t="s">
        <v>4</v>
      </c>
      <c r="C30" s="28"/>
      <c r="D30" s="4"/>
      <c r="F30" s="4"/>
      <c r="H30" s="19"/>
      <c r="J30" s="19"/>
      <c r="K30" s="113"/>
      <c r="L30" s="99"/>
      <c r="M30" s="99"/>
      <c r="N30" s="103">
        <f>SUM(M31:M36)</f>
        <v>4</v>
      </c>
    </row>
    <row r="31" spans="1:14" s="50" customFormat="1" ht="142.80000000000001" customHeight="1" x14ac:dyDescent="0.3">
      <c r="A31" s="76" t="s">
        <v>78</v>
      </c>
      <c r="B31" s="47" t="s">
        <v>40</v>
      </c>
      <c r="C31" s="48"/>
      <c r="D31" s="49" t="s">
        <v>100</v>
      </c>
      <c r="F31" s="70" t="s">
        <v>52</v>
      </c>
      <c r="H31" s="22">
        <v>5</v>
      </c>
      <c r="J31" s="58">
        <v>1</v>
      </c>
      <c r="K31" s="111">
        <v>0</v>
      </c>
      <c r="L31" s="96">
        <f>H31*J31</f>
        <v>5</v>
      </c>
      <c r="M31" s="97">
        <f t="shared" si="0"/>
        <v>0</v>
      </c>
    </row>
    <row r="32" spans="1:14" s="42" customFormat="1" ht="19.8" customHeight="1" x14ac:dyDescent="0.3">
      <c r="A32" s="43"/>
      <c r="B32" s="46" t="s">
        <v>29</v>
      </c>
      <c r="C32" s="40"/>
      <c r="D32" s="41"/>
      <c r="F32" s="41"/>
      <c r="H32" s="43"/>
      <c r="J32" s="43"/>
      <c r="K32" s="115"/>
      <c r="L32" s="98"/>
      <c r="M32" s="97"/>
    </row>
    <row r="33" spans="1:14" s="31" customFormat="1" ht="24.6" customHeight="1" x14ac:dyDescent="0.3">
      <c r="A33" s="81" t="s">
        <v>79</v>
      </c>
      <c r="B33" s="1" t="s">
        <v>35</v>
      </c>
      <c r="C33" s="30"/>
      <c r="D33" s="32" t="s">
        <v>11</v>
      </c>
      <c r="F33" s="68" t="s">
        <v>53</v>
      </c>
      <c r="H33" s="86">
        <v>0</v>
      </c>
      <c r="J33" s="56">
        <v>2</v>
      </c>
      <c r="K33" s="117">
        <v>1</v>
      </c>
      <c r="L33" s="96">
        <f t="shared" ref="L33:L36" si="3">H33*J33</f>
        <v>0</v>
      </c>
      <c r="M33" s="97">
        <f t="shared" si="0"/>
        <v>1</v>
      </c>
    </row>
    <row r="34" spans="1:14" s="31" customFormat="1" ht="27.6" customHeight="1" x14ac:dyDescent="0.3">
      <c r="A34" s="81" t="s">
        <v>80</v>
      </c>
      <c r="B34" s="38" t="s">
        <v>36</v>
      </c>
      <c r="C34" s="30"/>
      <c r="D34" s="32" t="s">
        <v>11</v>
      </c>
      <c r="F34" s="68" t="s">
        <v>53</v>
      </c>
      <c r="H34" s="84">
        <v>0</v>
      </c>
      <c r="J34" s="56">
        <v>2</v>
      </c>
      <c r="K34" s="117">
        <v>0</v>
      </c>
      <c r="L34" s="96">
        <f t="shared" si="3"/>
        <v>0</v>
      </c>
      <c r="M34" s="97">
        <f t="shared" si="0"/>
        <v>1</v>
      </c>
    </row>
    <row r="35" spans="1:14" s="31" customFormat="1" ht="27" customHeight="1" x14ac:dyDescent="0.3">
      <c r="A35" s="81" t="s">
        <v>81</v>
      </c>
      <c r="B35" s="38" t="s">
        <v>37</v>
      </c>
      <c r="C35" s="30"/>
      <c r="D35" s="32" t="s">
        <v>11</v>
      </c>
      <c r="F35" s="68" t="s">
        <v>53</v>
      </c>
      <c r="H35" s="84">
        <v>0</v>
      </c>
      <c r="J35" s="56">
        <v>2</v>
      </c>
      <c r="K35" s="117">
        <v>0</v>
      </c>
      <c r="L35" s="96">
        <v>0</v>
      </c>
      <c r="M35" s="97">
        <f t="shared" si="0"/>
        <v>1</v>
      </c>
    </row>
    <row r="36" spans="1:14" s="10" customFormat="1" ht="24.6" customHeight="1" thickBot="1" x14ac:dyDescent="0.35">
      <c r="A36" s="80" t="s">
        <v>82</v>
      </c>
      <c r="B36" s="27" t="s">
        <v>38</v>
      </c>
      <c r="C36" s="27"/>
      <c r="D36" s="45" t="s">
        <v>11</v>
      </c>
      <c r="F36" s="69" t="s">
        <v>54</v>
      </c>
      <c r="H36" s="85">
        <v>0</v>
      </c>
      <c r="J36" s="57">
        <v>2</v>
      </c>
      <c r="K36" s="116">
        <v>1</v>
      </c>
      <c r="L36" s="100">
        <f t="shared" si="3"/>
        <v>0</v>
      </c>
      <c r="M36" s="101">
        <f t="shared" si="0"/>
        <v>1</v>
      </c>
    </row>
    <row r="37" spans="1:14" s="3" customFormat="1" ht="18.600000000000001" thickBot="1" x14ac:dyDescent="0.35">
      <c r="A37" s="19"/>
      <c r="B37" s="2" t="s">
        <v>5</v>
      </c>
      <c r="C37" s="28"/>
      <c r="D37" s="4"/>
      <c r="F37" s="4"/>
      <c r="H37" s="19"/>
      <c r="J37" s="19"/>
      <c r="K37" s="113"/>
      <c r="L37" s="99"/>
      <c r="M37" s="99"/>
      <c r="N37" s="103">
        <f>SUM(M38:M39)</f>
        <v>0</v>
      </c>
    </row>
    <row r="38" spans="1:14" s="6" customFormat="1" ht="100.8" customHeight="1" x14ac:dyDescent="0.3">
      <c r="A38" s="78" t="s">
        <v>83</v>
      </c>
      <c r="B38" s="5" t="s">
        <v>9</v>
      </c>
      <c r="C38" s="5"/>
      <c r="D38" s="7" t="s">
        <v>10</v>
      </c>
      <c r="F38" s="62" t="s">
        <v>21</v>
      </c>
      <c r="H38" s="89">
        <v>2</v>
      </c>
      <c r="J38" s="52">
        <v>2</v>
      </c>
      <c r="K38" s="114">
        <v>0</v>
      </c>
      <c r="L38" s="96">
        <f>H38*J38</f>
        <v>4</v>
      </c>
      <c r="M38" s="97">
        <f t="shared" si="0"/>
        <v>0</v>
      </c>
    </row>
    <row r="39" spans="1:14" ht="39.6" customHeight="1" thickBot="1" x14ac:dyDescent="0.35">
      <c r="A39" s="79" t="s">
        <v>84</v>
      </c>
      <c r="B39" s="23" t="s">
        <v>18</v>
      </c>
      <c r="C39" s="1"/>
      <c r="D39" s="59" t="s">
        <v>19</v>
      </c>
      <c r="F39" s="68" t="s">
        <v>20</v>
      </c>
      <c r="H39" s="90">
        <v>2</v>
      </c>
      <c r="J39" s="56">
        <v>2</v>
      </c>
      <c r="K39" s="108">
        <v>0</v>
      </c>
      <c r="L39" s="96">
        <f>H39*J39</f>
        <v>4</v>
      </c>
      <c r="M39" s="97">
        <f t="shared" si="0"/>
        <v>0</v>
      </c>
    </row>
    <row r="40" spans="1:14" ht="27" customHeight="1" thickBot="1" x14ac:dyDescent="0.35">
      <c r="B40" s="25"/>
      <c r="J40" s="120" t="s">
        <v>109</v>
      </c>
      <c r="K40" s="119">
        <f>SUM(K5:K39)</f>
        <v>16</v>
      </c>
    </row>
    <row r="41" spans="1:14" ht="24" customHeight="1" thickBot="1" x14ac:dyDescent="0.35">
      <c r="J41" s="120" t="s">
        <v>110</v>
      </c>
      <c r="N41" s="104">
        <f>SUM(N4:N39)</f>
        <v>23</v>
      </c>
    </row>
    <row r="42" spans="1:14" ht="10.8" customHeight="1" thickBot="1" x14ac:dyDescent="0.35">
      <c r="J42" s="120"/>
    </row>
    <row r="43" spans="1:14" ht="22.2" customHeight="1" thickBot="1" x14ac:dyDescent="0.35">
      <c r="J43" s="120" t="s">
        <v>112</v>
      </c>
      <c r="K43" s="483">
        <f>N41/K40</f>
        <v>1.4375</v>
      </c>
      <c r="L43" s="484"/>
      <c r="M43" s="484"/>
      <c r="N43" s="485"/>
    </row>
  </sheetData>
  <mergeCells count="3">
    <mergeCell ref="A1:F1"/>
    <mergeCell ref="L2:N2"/>
    <mergeCell ref="K43:N43"/>
  </mergeCells>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OCRE</vt:lpstr>
      <vt:lpstr>Feuille de route simplifiée (2</vt:lpstr>
      <vt:lpstr>OCRE!Zone_d_impression</vt:lpstr>
    </vt:vector>
  </TitlesOfParts>
  <Company>ETNIC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Fabian LOSANGE</cp:lastModifiedBy>
  <cp:lastPrinted>2021-05-25T13:42:59Z</cp:lastPrinted>
  <dcterms:created xsi:type="dcterms:W3CDTF">2021-04-09T12:48:59Z</dcterms:created>
  <dcterms:modified xsi:type="dcterms:W3CDTF">2021-09-29T13:48:09Z</dcterms:modified>
</cp:coreProperties>
</file>